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ttps://qtermo-my.sharepoint.com/personal/vrablova_qtermo_cz/Documents/Pracovná plocha/Dokumenty/Qtermo/Cenníky/Cenníky 2026/Cenník Qtermo od 1.9.2026/"/>
    </mc:Choice>
  </mc:AlternateContent>
  <xr:revisionPtr revIDLastSave="606" documentId="13_ncr:1_{DF07A422-1E84-455A-A839-A85A393346DD}" xr6:coauthVersionLast="47" xr6:coauthVersionMax="47" xr10:uidLastSave="{368FB589-8343-4FE6-9D43-2B2488DF25B0}"/>
  <bookViews>
    <workbookView xWindow="-108" yWindow="-108" windowWidth="23256" windowHeight="13896" xr2:uid="{00000000-000D-0000-FFFF-FFFF00000000}"/>
  </bookViews>
  <sheets>
    <sheet name="IMPORT 01.09.2026" sheetId="1" r:id="rId1"/>
    <sheet name="alternatívy" sheetId="2" r:id="rId2"/>
  </sheets>
  <definedNames>
    <definedName name="_xlnm._FilterDatabase" localSheetId="0" hidden="1">'IMPORT 01.09.2026'!$B$1:$B$457</definedName>
    <definedName name="_xlnm.Print_Area" localSheetId="0">'IMPORT 01.09.2026'!$A$1:$AB$452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6" i="1" l="1"/>
  <c r="F307" i="1"/>
  <c r="F308" i="1"/>
  <c r="F309" i="1"/>
  <c r="F310" i="1"/>
  <c r="F311" i="1"/>
  <c r="F313" i="1"/>
  <c r="F314" i="1"/>
  <c r="F315" i="1"/>
  <c r="F316" i="1"/>
  <c r="F317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2" i="1"/>
  <c r="F305" i="1"/>
  <c r="R338" i="1" l="1"/>
  <c r="R339" i="1"/>
  <c r="F338" i="1"/>
  <c r="F339" i="1"/>
  <c r="R156" i="1"/>
  <c r="F156" i="1"/>
  <c r="R66" i="1" l="1"/>
  <c r="F66" i="1"/>
  <c r="R65" i="1"/>
  <c r="F65" i="1"/>
  <c r="R64" i="1"/>
  <c r="F64" i="1"/>
  <c r="R63" i="1"/>
  <c r="F63" i="1"/>
  <c r="R62" i="1"/>
  <c r="F62" i="1"/>
  <c r="R61" i="1"/>
  <c r="F61" i="1"/>
  <c r="F302" i="1"/>
  <c r="F300" i="1"/>
  <c r="F299" i="1"/>
  <c r="F298" i="1"/>
  <c r="F296" i="1"/>
  <c r="F295" i="1"/>
  <c r="F294" i="1"/>
  <c r="R83" i="1"/>
  <c r="R84" i="1"/>
  <c r="F83" i="1"/>
  <c r="F84" i="1"/>
  <c r="F59" i="1" l="1"/>
  <c r="F58" i="1"/>
  <c r="F57" i="1"/>
  <c r="R209" i="1"/>
  <c r="R200" i="1"/>
  <c r="R208" i="1"/>
  <c r="R199" i="1"/>
  <c r="F209" i="1"/>
  <c r="F208" i="1"/>
  <c r="F200" i="1"/>
  <c r="F199" i="1"/>
  <c r="F100" i="1"/>
  <c r="R100" i="1"/>
  <c r="F395" i="1" l="1"/>
  <c r="F396" i="1"/>
  <c r="F397" i="1"/>
  <c r="F398" i="1"/>
  <c r="F394" i="1"/>
  <c r="R394" i="1"/>
  <c r="F274" i="1" l="1"/>
  <c r="F273" i="1"/>
  <c r="F272" i="1"/>
  <c r="F280" i="1"/>
  <c r="F279" i="1"/>
  <c r="Q181" i="1"/>
  <c r="F181" i="1"/>
  <c r="Q180" i="1"/>
  <c r="F180" i="1"/>
  <c r="F79" i="1" l="1"/>
  <c r="F78" i="1"/>
  <c r="R398" i="1" l="1"/>
  <c r="R397" i="1"/>
  <c r="R396" i="1"/>
  <c r="R395" i="1"/>
  <c r="R79" i="1" l="1"/>
  <c r="R78" i="1"/>
  <c r="R131" i="1" l="1"/>
  <c r="F131" i="1"/>
  <c r="R130" i="1"/>
  <c r="F130" i="1"/>
  <c r="R129" i="1"/>
  <c r="F129" i="1"/>
  <c r="R128" i="1"/>
  <c r="F128" i="1"/>
  <c r="R126" i="1"/>
  <c r="F126" i="1"/>
  <c r="R125" i="1"/>
  <c r="F125" i="1"/>
  <c r="R124" i="1"/>
  <c r="F124" i="1"/>
  <c r="R123" i="1"/>
  <c r="F123" i="1"/>
  <c r="R121" i="1"/>
  <c r="F121" i="1"/>
  <c r="R120" i="1"/>
  <c r="F120" i="1"/>
  <c r="R119" i="1"/>
  <c r="F119" i="1"/>
  <c r="R118" i="1"/>
  <c r="F118" i="1"/>
  <c r="R116" i="1"/>
  <c r="F116" i="1"/>
  <c r="R115" i="1"/>
  <c r="F115" i="1"/>
  <c r="R114" i="1"/>
  <c r="F114" i="1"/>
  <c r="R113" i="1"/>
  <c r="F113" i="1"/>
  <c r="R112" i="1"/>
  <c r="F112" i="1"/>
  <c r="R110" i="1"/>
  <c r="F110" i="1"/>
  <c r="R109" i="1"/>
  <c r="F109" i="1"/>
  <c r="R108" i="1"/>
  <c r="F108" i="1"/>
  <c r="R107" i="1"/>
  <c r="F107" i="1"/>
  <c r="R106" i="1"/>
  <c r="F106" i="1"/>
  <c r="R104" i="1"/>
  <c r="F104" i="1"/>
  <c r="R103" i="1"/>
  <c r="F103" i="1"/>
  <c r="R102" i="1"/>
  <c r="F102" i="1"/>
  <c r="R101" i="1"/>
  <c r="F101" i="1"/>
  <c r="R99" i="1"/>
  <c r="F99" i="1"/>
  <c r="R283" i="1" l="1"/>
  <c r="R282" i="1"/>
  <c r="F282" i="1"/>
  <c r="F283" i="1"/>
  <c r="F237" i="1"/>
  <c r="R82" i="1" l="1"/>
  <c r="F82" i="1"/>
  <c r="F85" i="1" l="1"/>
  <c r="F86" i="1"/>
  <c r="R86" i="1"/>
  <c r="F277" i="1" l="1"/>
  <c r="F276" i="1"/>
  <c r="R277" i="1"/>
  <c r="R276" i="1"/>
  <c r="F202" i="1"/>
  <c r="F203" i="1"/>
  <c r="F204" i="1"/>
  <c r="F205" i="1"/>
  <c r="F206" i="1"/>
  <c r="F207" i="1"/>
  <c r="F211" i="1"/>
  <c r="F212" i="1"/>
  <c r="F213" i="1"/>
  <c r="F214" i="1"/>
  <c r="F216" i="1"/>
  <c r="F217" i="1"/>
  <c r="F218" i="1"/>
  <c r="F220" i="1"/>
  <c r="F221" i="1"/>
  <c r="F222" i="1"/>
  <c r="F224" i="1"/>
  <c r="F225" i="1"/>
  <c r="F226" i="1"/>
  <c r="F227" i="1"/>
  <c r="F228" i="1"/>
  <c r="F229" i="1"/>
  <c r="F230" i="1"/>
  <c r="F231" i="1"/>
  <c r="F233" i="1"/>
  <c r="F234" i="1"/>
  <c r="F235" i="1"/>
  <c r="F236" i="1"/>
  <c r="F240" i="1"/>
  <c r="F241" i="1"/>
  <c r="F243" i="1"/>
  <c r="F245" i="1"/>
  <c r="F246" i="1"/>
  <c r="F248" i="1"/>
  <c r="F250" i="1"/>
  <c r="F251" i="1"/>
  <c r="F253" i="1"/>
  <c r="F256" i="1"/>
  <c r="F257" i="1"/>
  <c r="F258" i="1"/>
  <c r="F260" i="1"/>
  <c r="F261" i="1"/>
  <c r="F262" i="1"/>
  <c r="F264" i="1"/>
  <c r="F265" i="1"/>
  <c r="F266" i="1"/>
  <c r="F268" i="1"/>
  <c r="F269" i="1"/>
  <c r="F270" i="1"/>
  <c r="F286" i="1"/>
  <c r="F287" i="1"/>
  <c r="F288" i="1"/>
  <c r="F289" i="1"/>
  <c r="F290" i="1"/>
  <c r="F291" i="1"/>
  <c r="F336" i="1"/>
  <c r="F337" i="1"/>
  <c r="F340" i="1"/>
  <c r="F341" i="1"/>
  <c r="F342" i="1"/>
  <c r="F343" i="1"/>
  <c r="F344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1" i="1"/>
  <c r="F362" i="1"/>
  <c r="F363" i="1"/>
  <c r="F364" i="1"/>
  <c r="F365" i="1"/>
  <c r="F366" i="1"/>
  <c r="F367" i="1"/>
  <c r="F368" i="1"/>
  <c r="F369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90" i="1"/>
  <c r="F391" i="1"/>
  <c r="F392" i="1"/>
  <c r="F400" i="1"/>
  <c r="F401" i="1"/>
  <c r="F402" i="1"/>
  <c r="F403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1" i="1"/>
  <c r="F422" i="1"/>
  <c r="F423" i="1"/>
  <c r="F424" i="1"/>
  <c r="F425" i="1"/>
  <c r="F428" i="1"/>
  <c r="F429" i="1"/>
  <c r="F430" i="1"/>
  <c r="F431" i="1"/>
  <c r="F434" i="1"/>
  <c r="F435" i="1"/>
  <c r="F436" i="1"/>
  <c r="F437" i="1"/>
  <c r="F438" i="1"/>
  <c r="F439" i="1"/>
  <c r="F441" i="1"/>
  <c r="F442" i="1"/>
  <c r="F444" i="1"/>
  <c r="F445" i="1"/>
  <c r="F446" i="1"/>
  <c r="F447" i="1"/>
  <c r="F448" i="1"/>
  <c r="F449" i="1"/>
  <c r="F450" i="1"/>
  <c r="F198" i="1"/>
  <c r="F197" i="1"/>
  <c r="F196" i="1"/>
  <c r="F195" i="1"/>
  <c r="F194" i="1"/>
  <c r="F193" i="1"/>
  <c r="F191" i="1"/>
  <c r="F190" i="1"/>
  <c r="F189" i="1"/>
  <c r="F186" i="1"/>
  <c r="F185" i="1"/>
  <c r="F183" i="1"/>
  <c r="F182" i="1"/>
  <c r="F178" i="1"/>
  <c r="F176" i="1"/>
  <c r="F175" i="1"/>
  <c r="F174" i="1"/>
  <c r="F172" i="1"/>
  <c r="F171" i="1"/>
  <c r="F170" i="1"/>
  <c r="F169" i="1"/>
  <c r="F166" i="1"/>
  <c r="F165" i="1"/>
  <c r="F164" i="1"/>
  <c r="F163" i="1"/>
  <c r="F147" i="1"/>
  <c r="F146" i="1"/>
  <c r="F144" i="1"/>
  <c r="F143" i="1"/>
  <c r="F141" i="1"/>
  <c r="F140" i="1"/>
  <c r="F137" i="1"/>
  <c r="F136" i="1"/>
  <c r="F135" i="1"/>
  <c r="F133" i="1"/>
  <c r="F160" i="1"/>
  <c r="F159" i="1"/>
  <c r="F157" i="1"/>
  <c r="F153" i="1"/>
  <c r="F151" i="1"/>
  <c r="F150" i="1"/>
  <c r="F96" i="1"/>
  <c r="F95" i="1"/>
  <c r="F94" i="1"/>
  <c r="F93" i="1"/>
  <c r="F92" i="1"/>
  <c r="F91" i="1"/>
  <c r="F90" i="1"/>
  <c r="F88" i="1"/>
  <c r="F87" i="1"/>
  <c r="F55" i="1"/>
  <c r="F54" i="1"/>
  <c r="F53" i="1"/>
  <c r="F73" i="1"/>
  <c r="F72" i="1"/>
  <c r="F71" i="1"/>
  <c r="F70" i="1"/>
  <c r="F69" i="1"/>
  <c r="F68" i="1"/>
  <c r="F51" i="1"/>
  <c r="F50" i="1"/>
  <c r="F49" i="1"/>
  <c r="F48" i="1"/>
  <c r="F46" i="1"/>
  <c r="F45" i="1"/>
  <c r="F44" i="1"/>
  <c r="F43" i="1"/>
  <c r="F42" i="1"/>
  <c r="F41" i="1"/>
  <c r="F40" i="1"/>
  <c r="F39" i="1"/>
  <c r="F76" i="1"/>
  <c r="F37" i="1"/>
  <c r="F36" i="1"/>
  <c r="F35" i="1"/>
  <c r="F34" i="1"/>
  <c r="F33" i="1"/>
  <c r="F30" i="1"/>
  <c r="F29" i="1"/>
  <c r="F28" i="1"/>
  <c r="F27" i="1"/>
  <c r="F26" i="1"/>
  <c r="F25" i="1"/>
  <c r="F24" i="1"/>
  <c r="F21" i="1"/>
  <c r="F20" i="1"/>
  <c r="F19" i="1"/>
  <c r="F18" i="1"/>
  <c r="F17" i="1"/>
  <c r="F15" i="1"/>
  <c r="F14" i="1"/>
  <c r="F13" i="1"/>
  <c r="F10" i="1"/>
  <c r="F11" i="1"/>
  <c r="F8" i="1"/>
  <c r="F7" i="1"/>
  <c r="F6" i="1"/>
  <c r="R73" i="1"/>
  <c r="R46" i="1" l="1"/>
  <c r="R45" i="1"/>
  <c r="R44" i="1"/>
  <c r="R43" i="1"/>
  <c r="R42" i="1"/>
  <c r="R41" i="1"/>
  <c r="R40" i="1"/>
  <c r="R39" i="1"/>
  <c r="R240" i="1" l="1"/>
  <c r="R241" i="1"/>
  <c r="R290" i="1" l="1"/>
  <c r="R289" i="1"/>
  <c r="Q253" i="1"/>
  <c r="R251" i="1"/>
  <c r="R250" i="1"/>
  <c r="R248" i="1"/>
  <c r="R246" i="1"/>
  <c r="R245" i="1"/>
  <c r="R243" i="1"/>
  <c r="R160" i="1" l="1"/>
  <c r="R159" i="1"/>
  <c r="R157" i="1"/>
  <c r="Q170" i="1" l="1"/>
  <c r="Q171" i="1"/>
  <c r="Q169" i="1"/>
  <c r="Q183" i="1"/>
  <c r="R392" i="1" l="1"/>
  <c r="R391" i="1"/>
  <c r="R30" i="1"/>
  <c r="R29" i="1"/>
  <c r="R28" i="1"/>
  <c r="R27" i="1"/>
  <c r="R26" i="1"/>
  <c r="R25" i="1"/>
  <c r="R24" i="1"/>
  <c r="R76" i="1" l="1"/>
  <c r="R146" i="1" l="1"/>
  <c r="R143" i="1"/>
  <c r="R147" i="1" l="1"/>
  <c r="R144" i="1"/>
  <c r="R141" i="1"/>
  <c r="R140" i="1"/>
  <c r="F139" i="1"/>
  <c r="Q185" i="1" l="1"/>
  <c r="Q182" i="1"/>
  <c r="Q178" i="1"/>
  <c r="R431" i="1" l="1"/>
  <c r="R430" i="1"/>
  <c r="R429" i="1" l="1"/>
  <c r="R428" i="1"/>
  <c r="R413" i="1" l="1"/>
  <c r="R412" i="1"/>
  <c r="R411" i="1"/>
  <c r="R410" i="1"/>
  <c r="R409" i="1"/>
  <c r="R408" i="1"/>
  <c r="R407" i="1"/>
  <c r="R406" i="1"/>
  <c r="R405" i="1"/>
  <c r="R343" i="1" l="1"/>
  <c r="R342" i="1"/>
  <c r="L89" i="1" l="1"/>
  <c r="R88" i="1"/>
  <c r="R87" i="1"/>
  <c r="R388" i="1" l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69" i="1"/>
  <c r="R368" i="1"/>
  <c r="R367" i="1"/>
  <c r="R366" i="1"/>
  <c r="R365" i="1"/>
  <c r="R364" i="1"/>
  <c r="R363" i="1"/>
  <c r="R362" i="1"/>
  <c r="R361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37" i="1"/>
  <c r="R336" i="1"/>
  <c r="R291" i="1"/>
  <c r="R288" i="1"/>
  <c r="R287" i="1"/>
  <c r="R286" i="1"/>
  <c r="R266" i="1"/>
  <c r="R265" i="1"/>
  <c r="R264" i="1"/>
  <c r="R262" i="1"/>
  <c r="R261" i="1"/>
  <c r="R260" i="1"/>
  <c r="R258" i="1"/>
  <c r="R257" i="1"/>
  <c r="R256" i="1"/>
  <c r="R231" i="1"/>
  <c r="R230" i="1"/>
  <c r="R229" i="1"/>
  <c r="R228" i="1"/>
  <c r="R227" i="1"/>
  <c r="R226" i="1"/>
  <c r="R225" i="1"/>
  <c r="R224" i="1"/>
  <c r="R222" i="1"/>
  <c r="R221" i="1"/>
  <c r="R220" i="1"/>
  <c r="R218" i="1"/>
  <c r="R217" i="1"/>
  <c r="R216" i="1"/>
  <c r="R214" i="1"/>
  <c r="R213" i="1"/>
  <c r="R212" i="1"/>
  <c r="R211" i="1"/>
  <c r="R207" i="1"/>
  <c r="R206" i="1"/>
  <c r="R205" i="1"/>
  <c r="R204" i="1"/>
  <c r="R203" i="1"/>
  <c r="R202" i="1"/>
  <c r="R198" i="1"/>
  <c r="R197" i="1"/>
  <c r="R196" i="1"/>
  <c r="R195" i="1"/>
  <c r="R194" i="1"/>
  <c r="R193" i="1"/>
  <c r="F192" i="1"/>
  <c r="R191" i="1"/>
  <c r="R190" i="1"/>
  <c r="R189" i="1"/>
  <c r="F188" i="1"/>
  <c r="R96" i="1"/>
  <c r="R95" i="1"/>
  <c r="R94" i="1"/>
  <c r="R93" i="1"/>
  <c r="R92" i="1"/>
  <c r="R91" i="1"/>
  <c r="R90" i="1"/>
  <c r="R72" i="1" l="1"/>
  <c r="R71" i="1"/>
  <c r="R70" i="1"/>
  <c r="R69" i="1"/>
  <c r="R68" i="1"/>
  <c r="R51" i="1"/>
  <c r="R50" i="1"/>
  <c r="R49" i="1"/>
  <c r="R48" i="1"/>
  <c r="R37" i="1"/>
  <c r="R36" i="1"/>
  <c r="R35" i="1"/>
  <c r="R34" i="1"/>
  <c r="R33" i="1"/>
  <c r="R21" i="1"/>
  <c r="R20" i="1"/>
  <c r="R19" i="1"/>
  <c r="R18" i="1"/>
  <c r="R17" i="1"/>
  <c r="R15" i="1"/>
  <c r="R14" i="1"/>
  <c r="R13" i="1"/>
  <c r="R11" i="1"/>
  <c r="R10" i="1"/>
  <c r="R8" i="1"/>
  <c r="R7" i="1"/>
  <c r="R6" i="1"/>
</calcChain>
</file>

<file path=xl/sharedStrings.xml><?xml version="1.0" encoding="utf-8"?>
<sst xmlns="http://schemas.openxmlformats.org/spreadsheetml/2006/main" count="4262" uniqueCount="985">
  <si>
    <t>EAN</t>
  </si>
  <si>
    <t>DPC
EUR bez DPH</t>
  </si>
  <si>
    <t>DPC
EUR s DPH</t>
  </si>
  <si>
    <t>Kategória elektrozariadenia</t>
  </si>
  <si>
    <t>Recyklač. poplatok bez DPH</t>
  </si>
  <si>
    <t>MJ</t>
  </si>
  <si>
    <t>Balení</t>
  </si>
  <si>
    <t>Celní sazebník</t>
  </si>
  <si>
    <t xml:space="preserve">Stát původu </t>
  </si>
  <si>
    <t>Dĺžka v mm</t>
  </si>
  <si>
    <t>Výška v mm</t>
  </si>
  <si>
    <t>Šírka v mm</t>
  </si>
  <si>
    <t>Plocha
(m2)</t>
  </si>
  <si>
    <t>Brutto hmotnost v kg</t>
  </si>
  <si>
    <t>Netto hmotnost v kg</t>
  </si>
  <si>
    <t>Energetická trieda</t>
  </si>
  <si>
    <t>Pozn.</t>
  </si>
  <si>
    <t>Balící specifikace</t>
  </si>
  <si>
    <t>Kód rabatovej skupiny</t>
  </si>
  <si>
    <t>Platnosť ceny od</t>
  </si>
  <si>
    <t>Platnosť ceny do</t>
  </si>
  <si>
    <t>Počet zákadných MJ v balení</t>
  </si>
  <si>
    <t>Počet zákadných MJ na palete</t>
  </si>
  <si>
    <t xml:space="preserve">Bezpečnostné listy </t>
  </si>
  <si>
    <t>Dáta pripravil</t>
  </si>
  <si>
    <t>TREND 5 VP</t>
  </si>
  <si>
    <t>TREND 10 VP</t>
  </si>
  <si>
    <t>TREND 15 VP</t>
  </si>
  <si>
    <t>TREND 5 AP</t>
  </si>
  <si>
    <t>TREND 10 AP</t>
  </si>
  <si>
    <t>TREND 5 P</t>
  </si>
  <si>
    <t>TREND 10 P</t>
  </si>
  <si>
    <t>TREND 15 P</t>
  </si>
  <si>
    <t>TREND 5 N</t>
  </si>
  <si>
    <t>TREND 80 HM</t>
  </si>
  <si>
    <t xml:space="preserve"> 3800035743159  </t>
  </si>
  <si>
    <t>TREND 100 HM</t>
  </si>
  <si>
    <t>TREND 120 HM</t>
  </si>
  <si>
    <t>TREND 150 HM</t>
  </si>
  <si>
    <t>TREND 200 HM</t>
  </si>
  <si>
    <t>TREND 80 KL</t>
  </si>
  <si>
    <t>TREND 80 KP</t>
  </si>
  <si>
    <t>TREND 120 KL</t>
  </si>
  <si>
    <t>TREND 120 KP</t>
  </si>
  <si>
    <t>TREND 80 HKM</t>
  </si>
  <si>
    <t>TREND 120 HKM</t>
  </si>
  <si>
    <t>TREND 150 HKM</t>
  </si>
  <si>
    <t>TREND 200 HKM</t>
  </si>
  <si>
    <t>5.5.2</t>
  </si>
  <si>
    <t>ks</t>
  </si>
  <si>
    <t>1ks</t>
  </si>
  <si>
    <t>BG</t>
  </si>
  <si>
    <t>A</t>
  </si>
  <si>
    <t>kartonová krabice</t>
  </si>
  <si>
    <t>TM</t>
  </si>
  <si>
    <t>nie</t>
  </si>
  <si>
    <t>CZ</t>
  </si>
  <si>
    <t>D</t>
  </si>
  <si>
    <t>DOPREDAJ</t>
  </si>
  <si>
    <t>4.4.1</t>
  </si>
  <si>
    <t>HU</t>
  </si>
  <si>
    <t>C</t>
  </si>
  <si>
    <t>kartonová krabice (nutný převoz na výšku)</t>
  </si>
  <si>
    <t>T</t>
  </si>
  <si>
    <t>NOVINKA</t>
  </si>
  <si>
    <t>B</t>
  </si>
  <si>
    <t>Q</t>
  </si>
  <si>
    <t xml:space="preserve"> </t>
  </si>
  <si>
    <t>Energy 300 AKE</t>
  </si>
  <si>
    <t>Energy 750 AKE</t>
  </si>
  <si>
    <t>Energy 1000 AKE</t>
  </si>
  <si>
    <t>Energy 1500 AKE</t>
  </si>
  <si>
    <t>Energy 2000 AKE</t>
  </si>
  <si>
    <t>balené na samostatné paletě</t>
  </si>
  <si>
    <t>E</t>
  </si>
  <si>
    <t>AKE</t>
  </si>
  <si>
    <t>balené na samostatnej palete</t>
  </si>
  <si>
    <t>5.4.3</t>
  </si>
  <si>
    <t>bez obalu</t>
  </si>
  <si>
    <t>END</t>
  </si>
  <si>
    <t>na objednávku</t>
  </si>
  <si>
    <t>x</t>
  </si>
  <si>
    <t>TD 135</t>
  </si>
  <si>
    <t>TD 150</t>
  </si>
  <si>
    <t>TD 165</t>
  </si>
  <si>
    <t>TDP 135</t>
  </si>
  <si>
    <t>TDP 150</t>
  </si>
  <si>
    <t>TDP 165</t>
  </si>
  <si>
    <t>TM 135</t>
  </si>
  <si>
    <t>TM 144</t>
  </si>
  <si>
    <t>TM 155</t>
  </si>
  <si>
    <t>MLE 135</t>
  </si>
  <si>
    <t>MLE 144</t>
  </si>
  <si>
    <t>MLE 155</t>
  </si>
  <si>
    <t xml:space="preserve">D </t>
  </si>
  <si>
    <t xml:space="preserve">D P </t>
  </si>
  <si>
    <t xml:space="preserve">S P KR </t>
  </si>
  <si>
    <t xml:space="preserve">SPR </t>
  </si>
  <si>
    <t>PO</t>
  </si>
  <si>
    <t>CU 518</t>
  </si>
  <si>
    <t>CU 520T</t>
  </si>
  <si>
    <t>CU 550</t>
  </si>
  <si>
    <t>TF 170/1</t>
  </si>
  <si>
    <t xml:space="preserve">TF 170/1,5 </t>
  </si>
  <si>
    <t xml:space="preserve">TF 170/2 </t>
  </si>
  <si>
    <t xml:space="preserve">TF 170/2,5 </t>
  </si>
  <si>
    <t xml:space="preserve">TF 170/3 </t>
  </si>
  <si>
    <t xml:space="preserve">TF 170/4 </t>
  </si>
  <si>
    <t xml:space="preserve">TF 170/5 </t>
  </si>
  <si>
    <t xml:space="preserve">TF 170/6 </t>
  </si>
  <si>
    <t xml:space="preserve">TF 170/7 </t>
  </si>
  <si>
    <t xml:space="preserve">TF 170/8 </t>
  </si>
  <si>
    <t>TF 170/9</t>
  </si>
  <si>
    <t>TF 170/10</t>
  </si>
  <si>
    <t>TF 170/15</t>
  </si>
  <si>
    <t>TF 170/20</t>
  </si>
  <si>
    <t>TF ALU 150/1</t>
  </si>
  <si>
    <t>TF ALU 150/1,5</t>
  </si>
  <si>
    <t>TF ALU 150/2</t>
  </si>
  <si>
    <t>TF ALU 150/3</t>
  </si>
  <si>
    <t>TF ALU 150/4</t>
  </si>
  <si>
    <t>TF ALU 150/5</t>
  </si>
  <si>
    <t>TF ALU 150/6</t>
  </si>
  <si>
    <t>TF ALU 150/7</t>
  </si>
  <si>
    <t>TF ALU 150/8</t>
  </si>
  <si>
    <t>HC 18/8</t>
  </si>
  <si>
    <t>HC 18/11</t>
  </si>
  <si>
    <t>HC 18/15</t>
  </si>
  <si>
    <t>HC 18/22</t>
  </si>
  <si>
    <t>HC 18/30</t>
  </si>
  <si>
    <t>HC 18/33</t>
  </si>
  <si>
    <t>HC 18/38</t>
  </si>
  <si>
    <t>HC 18/44</t>
  </si>
  <si>
    <t>HC 18/52</t>
  </si>
  <si>
    <t>HC 18/61</t>
  </si>
  <si>
    <t>HC 18/68</t>
  </si>
  <si>
    <t>HC 18/74</t>
  </si>
  <si>
    <t>HC 18/84</t>
  </si>
  <si>
    <t>HC 18/90</t>
  </si>
  <si>
    <t>HC 18/106</t>
  </si>
  <si>
    <t>HC 18/119</t>
  </si>
  <si>
    <t>HC 18/128</t>
  </si>
  <si>
    <t>HC 18/154</t>
  </si>
  <si>
    <t>5.3.3</t>
  </si>
  <si>
    <t>PL</t>
  </si>
  <si>
    <t>RK</t>
  </si>
  <si>
    <t>kartonová krabice, balicí fólie</t>
  </si>
  <si>
    <t>balicí fólie, papírová navíjecí cívka</t>
  </si>
  <si>
    <t>4.1.1</t>
  </si>
  <si>
    <t>K</t>
  </si>
  <si>
    <t>1 ks</t>
  </si>
  <si>
    <t>ELW</t>
  </si>
  <si>
    <t>TREND 5 N / 600</t>
  </si>
  <si>
    <t>TREND 5 AN</t>
  </si>
  <si>
    <t>TREND 10 N</t>
  </si>
  <si>
    <t>TREND 10 AN</t>
  </si>
  <si>
    <t>CU 560 s WIFI</t>
  </si>
  <si>
    <t>TREND 150 BKOX</t>
  </si>
  <si>
    <t>TREND 200 BKOX</t>
  </si>
  <si>
    <t>NA OBJEDNÁVKU</t>
  </si>
  <si>
    <t>3800035728248</t>
  </si>
  <si>
    <t>TREND 100 BKOX</t>
  </si>
  <si>
    <t>3800035728255</t>
  </si>
  <si>
    <t>TREND 120 BKOX</t>
  </si>
  <si>
    <t>3800035728262</t>
  </si>
  <si>
    <t>3800035773866</t>
  </si>
  <si>
    <t>Energy 200S AKE</t>
  </si>
  <si>
    <t>Energy 500S AKE</t>
  </si>
  <si>
    <t>Energy 300 AKU V1</t>
  </si>
  <si>
    <t>Energy 300 AKU V2</t>
  </si>
  <si>
    <t>Energy 150 V03/S</t>
  </si>
  <si>
    <t>Energy 200 V03/S</t>
  </si>
  <si>
    <t>Energy 300 V09/S</t>
  </si>
  <si>
    <t xml:space="preserve">ENERGY E 150 SMV1/0           </t>
  </si>
  <si>
    <t xml:space="preserve">ENERGY E 200 SMV1/0           </t>
  </si>
  <si>
    <t xml:space="preserve">ENERGY E 300 SMV1/0           </t>
  </si>
  <si>
    <t xml:space="preserve">ENERGY E 500 SMV1/0           </t>
  </si>
  <si>
    <t xml:space="preserve">ENERGY E  200 SDV2/0            </t>
  </si>
  <si>
    <t>ENERGY E  300 SDV2/0     </t>
  </si>
  <si>
    <t xml:space="preserve">ENERGY E  500 SDV2/0            </t>
  </si>
  <si>
    <t xml:space="preserve">ENERGY E  200 SDV1/0            </t>
  </si>
  <si>
    <t xml:space="preserve">ENERGY E  300 SDV1/0            </t>
  </si>
  <si>
    <t xml:space="preserve">ENERGY E  500 SDV1/0            </t>
  </si>
  <si>
    <t>Topné teleso T 2kW/230V</t>
  </si>
  <si>
    <t xml:space="preserve">Topné teleso  T 3kW/230V             </t>
  </si>
  <si>
    <t xml:space="preserve">Topné teleso T 3kW/400V       </t>
  </si>
  <si>
    <t>8588005819626</t>
  </si>
  <si>
    <t>Topné teleso T 4,5kW/400V</t>
  </si>
  <si>
    <t>Topné teleso  T 6kW/400V</t>
  </si>
  <si>
    <t xml:space="preserve">Topné teleso  T 9kW/400V       </t>
  </si>
  <si>
    <t>8588005819640</t>
  </si>
  <si>
    <t>Energy 60 AKE</t>
  </si>
  <si>
    <t>Energy 80 AKE</t>
  </si>
  <si>
    <t>Energy 120 AKE</t>
  </si>
  <si>
    <t>Energy 150 V10/S</t>
  </si>
  <si>
    <t>Energy 200 V10/S</t>
  </si>
  <si>
    <t>Energy 300 V10/S</t>
  </si>
  <si>
    <t>Energy 500 V10/S</t>
  </si>
  <si>
    <t>Energy 750 V10/S</t>
  </si>
  <si>
    <t>Energy 1000 V10/S</t>
  </si>
  <si>
    <t>Energy 150 V20/S</t>
  </si>
  <si>
    <t>Energy 200 V20/S</t>
  </si>
  <si>
    <t>Energy 300 V20/S</t>
  </si>
  <si>
    <t>Energy 500 V20/S</t>
  </si>
  <si>
    <t>Energy 750 V20/S</t>
  </si>
  <si>
    <t>Energy 1000 V20/S</t>
  </si>
  <si>
    <t>Q-termo TSHC (do exteriéru) samoregulačný vykurovací kabel proti zamrznutiu potrubia, ventilov, žľabov, zvodov, striech nádrží</t>
  </si>
  <si>
    <t xml:space="preserve">TSHC 10 </t>
  </si>
  <si>
    <t>TSHC 15</t>
  </si>
  <si>
    <t>TSHC 20</t>
  </si>
  <si>
    <t>TSHC 24</t>
  </si>
  <si>
    <t>TSHC 30</t>
  </si>
  <si>
    <t>Topné teleso T 1,5kW/230V</t>
  </si>
  <si>
    <t>m</t>
  </si>
  <si>
    <t>Prírubové el. vykurovacie teleso k ENERGY pre 150-200L</t>
  </si>
  <si>
    <t>110170</t>
  </si>
  <si>
    <t>8588005822572</t>
  </si>
  <si>
    <t>110172</t>
  </si>
  <si>
    <t>8588005822596</t>
  </si>
  <si>
    <t>Prírubové el. vykurovacie teleso k ENERGY pre 750-1000L , komplet sada , 3x4kW</t>
  </si>
  <si>
    <t>110173</t>
  </si>
  <si>
    <t>8588005822602</t>
  </si>
  <si>
    <t>Prírubové el. vykurovacie teleso k ENERGY pre 1500-2000L , komplet sada , 3x4kW</t>
  </si>
  <si>
    <t>110174</t>
  </si>
  <si>
    <t>8588005822619</t>
  </si>
  <si>
    <t>Prírubové el. vykurovacie teleso k ENERGY pre 150-200L, 3kW</t>
  </si>
  <si>
    <t xml:space="preserve">Topné teleso  T 12kW/400V           </t>
  </si>
  <si>
    <t>3800035768121</t>
  </si>
  <si>
    <t> 3800035733051</t>
  </si>
  <si>
    <t>Objednací kód zboží</t>
  </si>
  <si>
    <t xml:space="preserve">kartonová krabica </t>
  </si>
  <si>
    <t>Elektrické a kombinované ohrievače vody s tepelným čerpadlom</t>
  </si>
  <si>
    <t>QTERMO GLW 120 set</t>
  </si>
  <si>
    <t>QTERMO GLW 120 KL set</t>
  </si>
  <si>
    <t>QTERMO GLW 150 set</t>
  </si>
  <si>
    <t>QTERMO GLW 150 KL set</t>
  </si>
  <si>
    <t>4.4.1.</t>
  </si>
  <si>
    <t>kartonová krabica</t>
  </si>
  <si>
    <t>ZÁSOBNÍKOVÉ OHRIEVAČE VODY s tepelným čerpadlom</t>
  </si>
  <si>
    <t>CU 540 SMART W</t>
  </si>
  <si>
    <t>CU 540 SMART B</t>
  </si>
  <si>
    <t>CU 550 SMART</t>
  </si>
  <si>
    <t>vrablova@qtermo.cz</t>
  </si>
  <si>
    <t>TSW 15/2</t>
  </si>
  <si>
    <t>5901812594754</t>
  </si>
  <si>
    <t>TSW 15/4</t>
  </si>
  <si>
    <t>5901812594761</t>
  </si>
  <si>
    <t>TSW 15/5</t>
  </si>
  <si>
    <t>5901812594778</t>
  </si>
  <si>
    <t>TSW 15/6</t>
  </si>
  <si>
    <t>5901812594785</t>
  </si>
  <si>
    <t>TSW 15/8</t>
  </si>
  <si>
    <t>5901812594792</t>
  </si>
  <si>
    <t>TSW 15/10</t>
  </si>
  <si>
    <t>5901812594808</t>
  </si>
  <si>
    <t>TSW 15/12</t>
  </si>
  <si>
    <t>5901812594815</t>
  </si>
  <si>
    <t>TSW 15/14</t>
  </si>
  <si>
    <t>5901812595393</t>
  </si>
  <si>
    <t>TSW 15/15</t>
  </si>
  <si>
    <t>5901812594822</t>
  </si>
  <si>
    <t>TSW 15/18</t>
  </si>
  <si>
    <t>5901812594839</t>
  </si>
  <si>
    <t>TSW 15/20</t>
  </si>
  <si>
    <t>5901812594846</t>
  </si>
  <si>
    <t>TSW 15/24</t>
  </si>
  <si>
    <t>5901812595409</t>
  </si>
  <si>
    <t>TSW 15/25</t>
  </si>
  <si>
    <t>5901812594853</t>
  </si>
  <si>
    <t>Bisolid C 23-25</t>
  </si>
  <si>
    <t>Bisolid C 25-29</t>
  </si>
  <si>
    <t>Bisolid C 29-34</t>
  </si>
  <si>
    <t>Bisolid C 40-43</t>
  </si>
  <si>
    <t>Bisolid C 45-50</t>
  </si>
  <si>
    <t>Bisolid C 50-56</t>
  </si>
  <si>
    <t>Bisolid Pel C30</t>
  </si>
  <si>
    <t>Bisolid Pel C50</t>
  </si>
  <si>
    <t>Dopravník 2,8 m</t>
  </si>
  <si>
    <t>KOTLE</t>
  </si>
  <si>
    <t>Chladíci smyčka pro kotle Bisolid C 23-56kW</t>
  </si>
  <si>
    <t xml:space="preserve">WIFI modul </t>
  </si>
  <si>
    <t>Dopravník k horáku Bisolid Pel Cx o dĺžke 2,8 m</t>
  </si>
  <si>
    <t>4.3.2</t>
  </si>
  <si>
    <t>IT</t>
  </si>
  <si>
    <t>KB</t>
  </si>
  <si>
    <t>KBP</t>
  </si>
  <si>
    <t>WELEN 4 - 8</t>
  </si>
  <si>
    <t>WELEN 12 - 24</t>
  </si>
  <si>
    <t xml:space="preserve">Ochranná klapka spätného horenia </t>
  </si>
  <si>
    <t>8588005820745 </t>
  </si>
  <si>
    <t>WM ELEN 4 - 8</t>
  </si>
  <si>
    <t>WM ELEN 12 - 24</t>
  </si>
  <si>
    <t>Prírubové el. vykurovacie teleso k ENERGY pre 300 - 500L , komplet sada , 3x3kW</t>
  </si>
  <si>
    <t>Prírubové el. vykurovacie teleso k ENERGY pre 300-500L , komplet sada , 3x3kW</t>
  </si>
  <si>
    <t>TEPELNÉ ČERPADLÁ</t>
  </si>
  <si>
    <t xml:space="preserve">Tepelné čerpadlá  </t>
  </si>
  <si>
    <t>TCK</t>
  </si>
  <si>
    <t>NIE</t>
  </si>
  <si>
    <t>ENERGY AKU 100 SVK</t>
  </si>
  <si>
    <t>ENERGY 300D SWPC</t>
  </si>
  <si>
    <t>Príslušenstvo</t>
  </si>
  <si>
    <t>Q-termo C-MI2</t>
  </si>
  <si>
    <t>Internetový modul pre HPM.Z</t>
  </si>
  <si>
    <t>6.2.1</t>
  </si>
  <si>
    <t>Bisolid Hadica prívodná na pelety Ø = 50,8 mm, á=2 m</t>
  </si>
  <si>
    <t>Energy 200 AKUS</t>
  </si>
  <si>
    <t>Energy 300 AKU</t>
  </si>
  <si>
    <t>Energy 200 AKU V1</t>
  </si>
  <si>
    <t>Energy 200 AKU V2</t>
  </si>
  <si>
    <t>Príruba W kruhová smalt 180mm, 1 slot</t>
  </si>
  <si>
    <t> 8588005820943</t>
  </si>
  <si>
    <t xml:space="preserve">Príruba kruhová smaltovaná pre ohrievače Energy SWP, SWPC, 1 slot 6/4" pre vykurovacie teleso </t>
  </si>
  <si>
    <t> 3800035733044</t>
  </si>
  <si>
    <t>Popolník</t>
  </si>
  <si>
    <t>Popolník ku kotlu Bisolid C 23-56</t>
  </si>
  <si>
    <t>TREND 150 KL</t>
  </si>
  <si>
    <t>TREND 150 KP</t>
  </si>
  <si>
    <t>TREND 200 KL</t>
  </si>
  <si>
    <t>TREND 200 KP</t>
  </si>
  <si>
    <t>T17 PRO 500</t>
  </si>
  <si>
    <t>T17 PRO 1000</t>
  </si>
  <si>
    <t>T17 PRO 1500</t>
  </si>
  <si>
    <t>T18 500</t>
  </si>
  <si>
    <t>T18 1000</t>
  </si>
  <si>
    <t>T18 1500</t>
  </si>
  <si>
    <t>T18 2000</t>
  </si>
  <si>
    <t>TSW 15/37</t>
  </si>
  <si>
    <t>TSW 15/49</t>
  </si>
  <si>
    <t>100494 </t>
  </si>
  <si>
    <t>Q-termo HPM2.Z-8</t>
  </si>
  <si>
    <t>Q-termo HPM2.Z-12</t>
  </si>
  <si>
    <t>Q-termo HPM2.Z-16/23</t>
  </si>
  <si>
    <t>Vonkajšia a vnútorná jednotka pre tepelné čerpadlá, s výkonom 8,2 kW</t>
  </si>
  <si>
    <t>Vonkajšia a vnútorná jednotka pre tepelné čerpadlá, s výkonom 12,5 kW</t>
  </si>
  <si>
    <t>A++/A++</t>
  </si>
  <si>
    <t>ENERGY SWVPC-250/60</t>
  </si>
  <si>
    <t>Vonkajšia a vnútorná jednotka pre tepelné čerpadlá, s výkonom 23 kW</t>
  </si>
  <si>
    <t>TREND 50 CERAMIC</t>
  </si>
  <si>
    <t>TREND 80 CERAMIC</t>
  </si>
  <si>
    <t>TREND 80 slim CERAMIC</t>
  </si>
  <si>
    <t>TREND 100 CERAMIC</t>
  </si>
  <si>
    <t>TREND 120 CERAMIC</t>
  </si>
  <si>
    <t>TREND 150 CERAMIC</t>
  </si>
  <si>
    <t>TREND 200 CERAMIC</t>
  </si>
  <si>
    <t> 3800035725971</t>
  </si>
  <si>
    <t>Q-termo HPM.Z</t>
  </si>
  <si>
    <t>Vonkajšia a vnútorná jednotka pre tepelné čerpadlá, s výkonom od 5,2 - 10,5 kW</t>
  </si>
  <si>
    <t>A++/A+</t>
  </si>
  <si>
    <t>EN</t>
  </si>
  <si>
    <t>Energy 300N AKU</t>
  </si>
  <si>
    <t>Energy 500N AKU</t>
  </si>
  <si>
    <t>Energy 800N AKU</t>
  </si>
  <si>
    <t>Energy 1000N AKU</t>
  </si>
  <si>
    <t>Energy 1500N AKU</t>
  </si>
  <si>
    <t>Energy 2000N AKU</t>
  </si>
  <si>
    <t>Energy 300N AKU V1</t>
  </si>
  <si>
    <t>Energy 500N AKU V1</t>
  </si>
  <si>
    <t>Energy 800N AKU V1</t>
  </si>
  <si>
    <t>Energy 1000N AKU V1</t>
  </si>
  <si>
    <t>Energy 1500N AKU V1</t>
  </si>
  <si>
    <t>Energy 2000N AKU V1</t>
  </si>
  <si>
    <t>Energy 300N AKU V2</t>
  </si>
  <si>
    <t>Energy 500N AKU V2</t>
  </si>
  <si>
    <t>Energy 800N AKU V2</t>
  </si>
  <si>
    <t>Energy 1000N AKU V2</t>
  </si>
  <si>
    <t>Energy 1500N AKU V2</t>
  </si>
  <si>
    <t>Energy 2000N AKU V2</t>
  </si>
  <si>
    <t>Energy DUOPO 800/25N AKU V1</t>
  </si>
  <si>
    <t>Energy DUOPO 500/22N AKU V2</t>
  </si>
  <si>
    <t>Energy DUOPO 800/25N AKU V2</t>
  </si>
  <si>
    <t>Energy DUOPO 1000/25N AKU V2</t>
  </si>
  <si>
    <t>Energy 200N V0/0 kW</t>
  </si>
  <si>
    <t>Energy 1500N V0/0 kW</t>
  </si>
  <si>
    <t>Energy 400N V1/0 kW</t>
  </si>
  <si>
    <t>Energy 300N V2/0 kW</t>
  </si>
  <si>
    <t>Energy 500N V2/0 kW</t>
  </si>
  <si>
    <t>ENERGY N 200 SPV1/0</t>
  </si>
  <si>
    <t>151112</t>
  </si>
  <si>
    <t>8588005815826</t>
  </si>
  <si>
    <t xml:space="preserve">ENERGY N  300 SPV1/0 SLIM </t>
  </si>
  <si>
    <t>152113</t>
  </si>
  <si>
    <t>8588005817974</t>
  </si>
  <si>
    <t>ENERGY N  400 SPV1/0 SLIM</t>
  </si>
  <si>
    <t>152114</t>
  </si>
  <si>
    <t>8588005817981</t>
  </si>
  <si>
    <t>ENERGY N SPV-250/60</t>
  </si>
  <si>
    <t>151102</t>
  </si>
  <si>
    <t>151108</t>
  </si>
  <si>
    <t> 222010</t>
  </si>
  <si>
    <t> 222011</t>
  </si>
  <si>
    <t xml:space="preserve">  222012 </t>
  </si>
  <si>
    <t>AKUMULAČNÉ SMALTOVANÉ NÁDRŽE - AKE</t>
  </si>
  <si>
    <t>ZÁVESNÉ OHRIEVAČE VODY QTERMO</t>
  </si>
  <si>
    <t>AKUMULAČNÉ NESMALTOVANÉ NÁDRŽE - AKU N</t>
  </si>
  <si>
    <t>AKUMULAČNÉ NESMALTOVANÉ NÁDRŽE - AKU S</t>
  </si>
  <si>
    <t>STACIONÁRNE OHRIEVAČE VODY - S</t>
  </si>
  <si>
    <t>PRIETOKOVÉ OHRIEVAČE VODY</t>
  </si>
  <si>
    <t xml:space="preserve">VNÚTORNÝ PROGRAM </t>
  </si>
  <si>
    <t>ELEKTRICKÉ VYKUROVANIE</t>
  </si>
  <si>
    <t>SK</t>
  </si>
  <si>
    <t>Tepelné čerpadlá vzduch - voda integrované s ohrevom TUV a akumulačnou nádrou ,,3 v 1"</t>
  </si>
  <si>
    <t xml:space="preserve">Q-termo HPM2.C - 8        </t>
  </si>
  <si>
    <t>Monoblokové tepel.čerpadlo + vnútorná jednotka zložená z hydraulic. modulu, zásobníka TUV a akumul.nádržou, s výkonom od 2,3 do 8,2kW</t>
  </si>
  <si>
    <t>A+++/A++</t>
  </si>
  <si>
    <t xml:space="preserve">Q-termo HPM2.C - 12   </t>
  </si>
  <si>
    <t>Monoblokové tepel.čerpadlo + vnútorná jednotka zložená z hydraulic. modulu, zásobníka TUV a akumul.nádržou, s výkonom od 3,8 do 12,5kW</t>
  </si>
  <si>
    <t xml:space="preserve">Q-termo HPM2.C - 16     </t>
  </si>
  <si>
    <t>Monoblokové tepel.čerpadlo + vnútorná jednotka zložená z hydraulic. modulu, zásobníka TUV a akumul.nádržou, s výkonom od 7 do 23kW</t>
  </si>
  <si>
    <t>AKUMULAČNÉ NESMALTOVANÉ NÁDRŽE - AKU KXT</t>
  </si>
  <si>
    <t>Energy 500 - 100 AKU KXT</t>
  </si>
  <si>
    <t>Energy 750 - 100 AKU KXT</t>
  </si>
  <si>
    <t>Energy 1000 - 100 AKU KXT</t>
  </si>
  <si>
    <t>Energy 1500 - 100 AKU KXT</t>
  </si>
  <si>
    <t>Energy 2000 - 100 AKU KXT</t>
  </si>
  <si>
    <t>Energy 500 - 100 AKU V1 KXT</t>
  </si>
  <si>
    <t>Energy 750 - 100 AKU V1 KXT</t>
  </si>
  <si>
    <t>Energy 1000 - 100 AKU V1 KXT</t>
  </si>
  <si>
    <t>Energy 1500 - 100 AKU V1 KXT</t>
  </si>
  <si>
    <t>Energy 2000 - 100 AKU V1 KXT</t>
  </si>
  <si>
    <t>Energy 500 - 100 AKU V2 KXT</t>
  </si>
  <si>
    <t>Energy 750 - 100 AKU V2 KXT</t>
  </si>
  <si>
    <t>Energy 1000 - 100 AKU V2 KXT</t>
  </si>
  <si>
    <t>Energy 1500 - 100 AKU V2 KXT</t>
  </si>
  <si>
    <t>Energy 2000 - 100 AKU V2 KXT</t>
  </si>
  <si>
    <t>TREND CERAMIC 80 KL</t>
  </si>
  <si>
    <t>TREND CERAMIC 80 KP</t>
  </si>
  <si>
    <t>TREND CERAMIC 120 KL</t>
  </si>
  <si>
    <t>TREND CERAMIC 120 KP</t>
  </si>
  <si>
    <t>TREND CERAMIC 150 KL</t>
  </si>
  <si>
    <t>TREND CERAMIC 150 KP</t>
  </si>
  <si>
    <t>TREND CERAMIC 200 KL</t>
  </si>
  <si>
    <t>TREND CERAMIC 200 KP</t>
  </si>
  <si>
    <t>Súprava s elektrickým vykurovacím telesom k TREND BKOX, pre 80 - 120L</t>
  </si>
  <si>
    <t xml:space="preserve">kartonová krabice </t>
  </si>
  <si>
    <t>budú nahradené týmito</t>
  </si>
  <si>
    <t xml:space="preserve">TREND 50 </t>
  </si>
  <si>
    <t>TREND 80 slim</t>
  </si>
  <si>
    <t xml:space="preserve">TREND 80 </t>
  </si>
  <si>
    <t xml:space="preserve">TREND 100 </t>
  </si>
  <si>
    <t xml:space="preserve">TREND 120 </t>
  </si>
  <si>
    <t xml:space="preserve">TREND 150 </t>
  </si>
  <si>
    <t xml:space="preserve">TREND 200 </t>
  </si>
  <si>
    <t>QTERMO INOXX - D</t>
  </si>
  <si>
    <t>8591565114179 </t>
  </si>
  <si>
    <t>Elektrický ohrievač vody s nástennou batériou ( drezovou, umývadlovou ), digi display, príkon 3,2 kW</t>
  </si>
  <si>
    <t>QTERMO INOXX - S</t>
  </si>
  <si>
    <t>Elektrický ohrievač vody so stojankovou batériou  ( drezovou, umývadlovou ), digi display, príkon 3,2 kW</t>
  </si>
  <si>
    <t>TREND GALANT 60</t>
  </si>
  <si>
    <t>TREND GALANT 80</t>
  </si>
  <si>
    <t>TREND GALANT 100</t>
  </si>
  <si>
    <t>ENERGY AKE 30 Z</t>
  </si>
  <si>
    <t xml:space="preserve">Prírubové el. vykurovacie teleso k ENERGY pre 150-1000L, komplet sada, 3x2kW           </t>
  </si>
  <si>
    <t>8586024060340</t>
  </si>
  <si>
    <t>TSX O 133</t>
  </si>
  <si>
    <t>TSX P 133</t>
  </si>
  <si>
    <t>AKUMULAČNÉ NESMALTOVANÉ NÁDRŽE - AKU PSM</t>
  </si>
  <si>
    <t>Energy PSM 500 - 100 AKU</t>
  </si>
  <si>
    <t>CH</t>
  </si>
  <si>
    <t>Energy PSM 800 - 100 AKU</t>
  </si>
  <si>
    <t>Energy PSM 1000 - 100 AKU</t>
  </si>
  <si>
    <t>Energy PSM 1500 - 100 AKU</t>
  </si>
  <si>
    <t>Energy PSM 2000 - 100 AKU</t>
  </si>
  <si>
    <t>Energy PSR 500 - 100 AKU V1</t>
  </si>
  <si>
    <t>Energy PSR 800 - 100 AKU V1</t>
  </si>
  <si>
    <t>Energy PSR 1000 - 100 AKU V1</t>
  </si>
  <si>
    <t>Energy PSR 1500 - 100 AKU V1</t>
  </si>
  <si>
    <t>Energy PSR 2000 - 100 AKU V1</t>
  </si>
  <si>
    <t>Energy PSRR 500 - 60mm AKU V2</t>
  </si>
  <si>
    <t>Energy PSRR 800 - 100 AKU V2</t>
  </si>
  <si>
    <t>Energy PSRR 1000 - 100 AKU V2</t>
  </si>
  <si>
    <t>Energy PSRR 1500 - 100 AKU V2</t>
  </si>
  <si>
    <t>Energy PSRR 2000 - 100 AKU V2</t>
  </si>
  <si>
    <t>ENERGY PBNF/E 600/150 AKU</t>
  </si>
  <si>
    <t>ENERGY PBNF/E 800/200 AKU</t>
  </si>
  <si>
    <t>ENERGY PBNF/E 1000/200 AKU</t>
  </si>
  <si>
    <t>ENERGY PBNR/E 600/150 AKU V1</t>
  </si>
  <si>
    <t>ENERGY PBNR/E 800/200 AKU V1</t>
  </si>
  <si>
    <t>ENERGY PBNR/E 1000/200 AKU V1</t>
  </si>
  <si>
    <t>ENERGY PBNRR/E 600/150 AKU V2</t>
  </si>
  <si>
    <t>ENERGY PBNRR/E 800/200 AKU V2</t>
  </si>
  <si>
    <t>ENERGY PBNRR/E 1000/200 AKU V2</t>
  </si>
  <si>
    <t>110188</t>
  </si>
  <si>
    <t>ALTERNATÍVY</t>
  </si>
  <si>
    <t>TREND 200 KLN</t>
  </si>
  <si>
    <t>TREND 200 KPN</t>
  </si>
  <si>
    <t>0.</t>
  </si>
  <si>
    <t>1.</t>
  </si>
  <si>
    <t>2.</t>
  </si>
  <si>
    <t>Závesné vertikálne elektrické ohrievače vody</t>
  </si>
  <si>
    <t>Malý horný závesný beztlakový ohrievač s baterií - nad drez</t>
  </si>
  <si>
    <t>Závesný elektrický vertikálny ohrievač 80 L, suchý ohrev, keramické teleso</t>
  </si>
  <si>
    <t>Závesný elektrický vertikálny ohrievač 100 L, suchý ohrev, keramické teleso</t>
  </si>
  <si>
    <t>Závesný elektrický vertikálny ohrievač 120 L, suchý ohrev, keramické teleso</t>
  </si>
  <si>
    <t>Závesný elektrický vertikálny ohrievač 150 L, suchý ohrev, keramické teleso</t>
  </si>
  <si>
    <t>Závesný elektrický vertikálny ohrievač 200 L, suchý ohrev, keramické teleso</t>
  </si>
  <si>
    <t>Závesný elektrický vertikálny ohrievač 80 L, suchý ohrev, keramické teleso, stenšený design</t>
  </si>
  <si>
    <t>Popis výrobku</t>
  </si>
  <si>
    <t xml:space="preserve"> Typové označenie</t>
  </si>
  <si>
    <t>Závesné horizontálne elektrické ohrievače vody</t>
  </si>
  <si>
    <t>Závesný elektrický vertikálny ohrievač 50 L, suchý ohrev, keramické teleso</t>
  </si>
  <si>
    <t>Závesné kombinované elektrické ohrievače vody</t>
  </si>
  <si>
    <t>Závesný kombinovaný vertikálny, suchý ohrev</t>
  </si>
  <si>
    <t>Závesný kombinovaný vertikálny ohrievač 80 L, pravé napojenie, s keramickým vykurovacím telesom</t>
  </si>
  <si>
    <t>Závesný kombinovaný vertikálny ohrievač 120 L, pravé napojenie, s keramickým vykurovacím telesom</t>
  </si>
  <si>
    <t>Závesný kombinovaný vertikálny ohrievač 150 L, pravé napojenie, s keramickým vykurovacím telesom</t>
  </si>
  <si>
    <t>Závesný kombinovaný vertikálny ohrievač 200 L, pravé napojenie, s keramickým vykurovacím telesom</t>
  </si>
  <si>
    <t>Závesný kombinovaný vertikální  ohrievač 80 L, ľavé napojenie, s keramickým vykurovacím telesom</t>
  </si>
  <si>
    <t>Závesný kombinovaný vertikálny ohrievač 120 L, ľavé napojenie, s keramickým vykurovacím telesom</t>
  </si>
  <si>
    <t>Závesný kombinovaný vertikálny ohrievač 150 L, ľavé napojenie, s keramickým vykurovacím telesom</t>
  </si>
  <si>
    <t>Závesný kombinovaný vertikálny ohrievač 200 L, ľavé napojenie, s keramickým vykurovacím telesom</t>
  </si>
  <si>
    <t>Závesný kombinovaný horizontálny, štandardný ohrev</t>
  </si>
  <si>
    <t>TREND 80 BKOX</t>
  </si>
  <si>
    <t>Závesné akumulačné smaltované nádrže - vertikálne, k tepelným čerpadlám - AKE</t>
  </si>
  <si>
    <t>Stacionárne / závesné akumulačné smaltované nádrže k tepelným čerpadlám - AKE</t>
  </si>
  <si>
    <t>Stacionárne akumulačné smaltované nádrže - AKE</t>
  </si>
  <si>
    <t>Malé závesné elektrické ohrievače vody</t>
  </si>
  <si>
    <t>Závesný elektrický horizontálny, štandardný ohrev</t>
  </si>
  <si>
    <t>Stacionárna akumulačná nesmaltovaná nádrž 500L, s 1 výmenníkom, 100mm izolácia, AKU PSR</t>
  </si>
  <si>
    <t>Stacionárna akumulačná nesmaltovaná nádrž 800L, s 1 výmenníkom, 100mm izolácia, AKU PSR</t>
  </si>
  <si>
    <t>Stacionárna akumulačná nesmaltovaná nádrž 1000L, s 1 výmenníkom, 100mm izolácia, AKU PSR</t>
  </si>
  <si>
    <t>Stacionárna akumulačná nesmaltovaná nádrž 1500L, s 1 výmenníkom, 100mm izolácia, AKU PSR</t>
  </si>
  <si>
    <t>Stacionárna akumulačná nesmaltovaná nádrž 2000L, s 1 výmenníkom, 100mm izolácia, AKU PSR</t>
  </si>
  <si>
    <t>Stacionárne akumulačné nesmaltované nádrže s 2 výmenníkmi, AKU PSRR</t>
  </si>
  <si>
    <t>Stacionárna akumulačná nesmaltovaná nádrž 500L, s 2 výmenník., neodn. izolácia, AKU PSRR</t>
  </si>
  <si>
    <t>Stacionárna akumulačná nesmaltovaná nádrž 800L, s 2 výmenník., 100mm izolácia, AKU PSRR</t>
  </si>
  <si>
    <t>Stacionárna akumulačná nesmaltovaná nádrž 1000L, s 2 výmenník., 100mm izolácia, AKU PSRR</t>
  </si>
  <si>
    <t>Stacionárna akumulačná nesmaltovaná nádrž 1500L, s 2 výmenník., 100mm izolácia, AKU PSRR</t>
  </si>
  <si>
    <t>Stacionárna akumulačná nesmaltovaná nádrž 2000L, s 2 výmenník., 100mm izolácia, AKU PSRR</t>
  </si>
  <si>
    <t>Stacionárne akumulačné nesmaltované nádrže, s vnoreným zásobníkom na TUV SMALT, AKU PBNF</t>
  </si>
  <si>
    <t>ENERGY PBNF/E 1500/250 AKU</t>
  </si>
  <si>
    <t>ENERGY PBNR/E 1500/250 AKU V1</t>
  </si>
  <si>
    <t>ENERGY PBNRR/E 1500/250 AKU V2</t>
  </si>
  <si>
    <t>Stacionárne akumulačné nesmaltované nádrže s 2 výmenníkmi, s vnoreným zásobníkom na TUV SMALT, AKU PBNRR</t>
  </si>
  <si>
    <t>Stacionárna akumulačná nesmaltovaná nádrž 600L, s vnoreným zásobníkom na TUV SMALT 150L, 100mm izolácia, AKU PBNF</t>
  </si>
  <si>
    <t>Stacionárna akumulačná nesmaltovaná nádrž 800L, s vnoreným zásobníkom na TUV SMALT 200L, 100mm izolácia, AKU PBNF</t>
  </si>
  <si>
    <t>Stacionárna akumulačná nesmaltovaná nádrž 1000L, s vnoreným zásobníkom na TUV SMALT 200L, 100mm izolácia, AKU PBNF</t>
  </si>
  <si>
    <t>Stacionárna akumulačná nesmaltovaná nádrž 1500L, s vnoreným zásobníkom na TUV SMALT 250L, 100mm izolácia, AKU PBNF</t>
  </si>
  <si>
    <t>Stacionárna akumulačná nesmaltovaná nádrž 600L s 1 výmen., s vnoreným zásobníkom na TUV SMALT 150L, 100mm izolácia, AKU PBNR</t>
  </si>
  <si>
    <t>Stacionárna akumulačná nesmaltovaná nádrž 800L s 1 výmen., s vnoreným zásobníkom na TUV SMALT 200L, 100mm izolácia, AKU PBNR</t>
  </si>
  <si>
    <t>Stacionárna akumulačná nesmaltovaná nádrž 1000L s 1 výmen., s vnoreným zásobníkom na TUV SMALT 200L, 100mm izolácia, AKU PBNR</t>
  </si>
  <si>
    <t>Stacionárna akumulačná nesmaltovaná nádrž 1500L s 1 výmen., s vnoreným zásobníkom na TUV SMALT 250L, 100mm izolácia, AKU PBNR</t>
  </si>
  <si>
    <t>Stacionárna akumulačná nesmaltovaná nádrž 600L s 2 výmen., s vnoreným zásobníkom na TUV SMALT 150L, 100mm izolácia, AKU PBNRR</t>
  </si>
  <si>
    <t>Stacionárna akumulačná nesmaltovaná nádrž 800L s 2 výmen., s vnoreným zásobníkom na TUV SMALT 200L, 100mm izolácia, AKU PBNRR</t>
  </si>
  <si>
    <t>Stacionárna akumulačná nesmaltovaná nádrž 1000L s 2 výmen., s vnoreným zásobníkom na TUV SMALT 200L, 100mm izolácia, AKU PBNRR</t>
  </si>
  <si>
    <t>Stacionárna akumulačná nesmaltovaná nádrž 1500L s 2 výmen., s vnoreným zásobníkom na TUV SMALT 250L, 100mm izolácia, AKU PBNRR</t>
  </si>
  <si>
    <t>Stacionárna akumulačná nesmaltovaná nádrž 500L, 100mm izolácia, AKU PSM</t>
  </si>
  <si>
    <t>Stacionárna akumulačná nesmaltovaná nádrž 800L, 100mm izolácia, AKU PSM</t>
  </si>
  <si>
    <t>Stacionárna akumulačná nesmaltovaná nádrž 1000L, 100mm izolácia, AKU PSM</t>
  </si>
  <si>
    <t>Stacionárna akumulačná nesmaltovaná nádrž 1500L, 100mm izolácia, AKU PSM</t>
  </si>
  <si>
    <t>Stacionárna akumulačná nesmaltovaná nádrž 2000L, 100mm izolácia, AKU PSM</t>
  </si>
  <si>
    <t>Stacionárna akumulačná nesmaltovaná nádrž 750L, 100mm izolácia, AKU KXT</t>
  </si>
  <si>
    <t>Stacionárna akumulačná nesmaltovaná nádrž 1000L, 100mm izolácia, AKU KXT</t>
  </si>
  <si>
    <t>Stacionárna akumulačná nesmaltovaná nádrž s 1 výmenníkom - AKU V1 N</t>
  </si>
  <si>
    <t>Stacionárna akumulačná nesmaltovaná nádrž 800L s 1 výmenníkom, 100mm izolácia, AKU V1 N</t>
  </si>
  <si>
    <t>Stacionárna akumulačná nesmaltovaná, s prietokovým ohrevom, s 1 výmenníkom  - DUO PO AKU V1</t>
  </si>
  <si>
    <t>Stacionárna akumulačná nesmaltovaná, s prietokovým ohrevom, s 2 výmenníkmi  - DUO PO AKU V2</t>
  </si>
  <si>
    <t>Stacionárna akumulačná nesmaltovaná nádrž 800 L, s priet.ohrevom na TUV 25L, s 1 výmenníkom, 100 mm izolácia, DUO PO AKU V1</t>
  </si>
  <si>
    <t>Stacionárna akumulačná nesmaltovaná nádrž 500 L, s priet.ohrevom na TUV 22L, s 2 výmenníkmi, 100 mm izolácia, DUO PO AKU V2</t>
  </si>
  <si>
    <t>Stacionárna akumulačná nesmaltovaná nádrž 800 L, s priet.ohrevom na TUV 25L, s 2 výmenníkmi, 100 mm izolácia, DUO PO AKU V2</t>
  </si>
  <si>
    <t>Stacionárna akumulačná nesmaltovaná nádrž 1000 L, s priet.ohrevom na TUV 25L, s 2 výmenníkmi, 100 mm izolácia, DUO PO AKU V2</t>
  </si>
  <si>
    <t>Stacionárna akumulačná nesmaltovaná nádrž s 1 výmenníkom - AKU V1 S</t>
  </si>
  <si>
    <t>Stacionárna akumulačná nesmaltovaná nádrž 200L, neodnímateľná izolácia, s 1 výmenníkom, AKU V1</t>
  </si>
  <si>
    <t>Stacionárna akumulačná nesmaltovaná nádrž 300L, neodnímateľná izolácia, s 1 výmenníkom, AKU V1</t>
  </si>
  <si>
    <t>Elektrický vertikálny ohrievač 120L, s vonkajším tepelným čerpadlom, GLW</t>
  </si>
  <si>
    <t>Kombinovaný vertikálny ohrievač 120L, ľavé prevedenie, s vonkajším tepelným čerpadlom, GLW KL</t>
  </si>
  <si>
    <t>Elektrický vertikálny ohrievač 150L, s vonkajším tepelným čerpadlom, GLW</t>
  </si>
  <si>
    <t>Kombinovaný vertikálny ohrievač 150L, ľavé prevedenie, s vonkajším tepelným čerpadlom, GLW KL</t>
  </si>
  <si>
    <t>Stacionárna akumulačná nesmaltovaná nádrž pre tepelné čerpadlá</t>
  </si>
  <si>
    <t>Stacionárna akumulačná nesmaltovaná nádrž 100 L, pre tepelné čerpadlá, horné vývody</t>
  </si>
  <si>
    <t>Stacionárne  ohrievače vody pre tepelné čerpadlá</t>
  </si>
  <si>
    <t>Stacionárny ohrievač vody 300L,  pre tepelné čerpadlá,  s 1 výmenníkom, plocha 4,22m2,  SWPC</t>
  </si>
  <si>
    <t>Elektrické stacionárne smaltované ohrievače TUV (vody), el. vykurovacie teleso</t>
  </si>
  <si>
    <t>Kombinované stacionárne smaltované ohrievače, 1x výmenník,</t>
  </si>
  <si>
    <t>Elektrický stacionárny smaltovaný  ohrievač TUV (vody) 150 L, neodním.izolácia, s el.vykurovacím telesom (3 kW),V0S</t>
  </si>
  <si>
    <t>Elektrický stacionárny smaltovaný  ohrievač TUV (vody) 200 L, neodním.izolácia, s el.vykurovacím telesom (3 kW),V0S</t>
  </si>
  <si>
    <t>Elektrický stacionárny smaltovaný  ohrievač TUV (vody) 300 L, neodním.izolácia, s el.vykurovacím telesom (3x3 kW),V0S</t>
  </si>
  <si>
    <t>Kombinované stacionárne smaltované ohrievače, 2x výmenník,</t>
  </si>
  <si>
    <t>Kombinovaný stacionárny smaltovaný ohrievač 150L, neodním.izolácia, 1x výmenník, V1S</t>
  </si>
  <si>
    <t>Kombinovaný stacionárny smaltovaný ohrievač 200L, neodním.izolácia, 1x výmenník, V1S</t>
  </si>
  <si>
    <t>Kombinovaný stacionárny smaltovaný ohrievač 300L, neodním.izolácia, 1x výmenník, V1S</t>
  </si>
  <si>
    <t>Kombinovaný stacionárny smaltovaný ohrievač 500L, neodním.izolácia, 1x výmenník, V1S</t>
  </si>
  <si>
    <t>Kombinovaný stacionárny smaltovaný ohrievač 750L, 80 mm izolácia, 1x výmenník, V1S</t>
  </si>
  <si>
    <t>Kombinovaný stacionárny smaltovaný ohrievač 1000L, 80 mm izolácia, 1x výmenník, V1S</t>
  </si>
  <si>
    <t>Kombinovaný stacionárny smaltovaný ohrievač 150L, neodním.izolácia, 2x výmenník, V2S</t>
  </si>
  <si>
    <t>Kombinovaný stacionárny smaltovaný ohrievač 200L, neodním.izolácia, 2x výmenník, V2S</t>
  </si>
  <si>
    <t>Kombinovaný stacionárny smaltovaný ohrievač 300L, neodním.izolácia, 2x výmenník, V2S</t>
  </si>
  <si>
    <t>Kombinovaný stacionárny smaltovaný ohrievač 500L, neodním.izolácia, 2x výmenník, V2S</t>
  </si>
  <si>
    <t>Kombinovaný stacionárny smaltovaný ohrievač 750L, 80 mm izolácia, 2x výmenník, V2S</t>
  </si>
  <si>
    <t>Kombinovaný stacionárny smaltovaný ohrievač 1000L, 80 mm izolácia, 2x výmenník, V2S</t>
  </si>
  <si>
    <t>Príslušenstvo a náhradné diely k ENERGY ohrievačom Q-termo</t>
  </si>
  <si>
    <t xml:space="preserve">ND Vykurovacie teleso W  3kW/230V s regulátorom, ,,6/4 ", pre ENERGY </t>
  </si>
  <si>
    <t xml:space="preserve">ND Vykurovacie teleso W  2kW/230V s regulátorom, ,,6/4 ", pre ENERGY </t>
  </si>
  <si>
    <t xml:space="preserve">ND Vykurovacie teleso W  1,5kW/230V s regulátorom,  ,,6/4 ", pre ENERGY </t>
  </si>
  <si>
    <t xml:space="preserve">ND Vykurovacie teleso W  3kW/400V s regulátorom, ,,6/4 ", pre ENERGY </t>
  </si>
  <si>
    <t xml:space="preserve">ND Vykurovacie teleso W  4,5kW/400V s regulátorom, ,,6/4 " pre ENERGY </t>
  </si>
  <si>
    <t xml:space="preserve">ND Vykurovacie teleso W  6kW/400V s regulátorom, ,,6/4 ", pre ENERGY </t>
  </si>
  <si>
    <t xml:space="preserve">ND Vykurovacie teleso W  9kW/400V s regulátorom, ,,6/4 ", pre ENERGY </t>
  </si>
  <si>
    <t xml:space="preserve">ND Vykurovacie teleso W 12kW/400V s regulátorom, ,,6/4 ", pre ENERGY </t>
  </si>
  <si>
    <t>Príslušenstvo a náhradné diely k ENERGY ohrievačom Q-termo = ,,6/4 " (1 1/2)</t>
  </si>
  <si>
    <t>Stacionárny kombinovaný ohrievač pre tepelné čerpadlá, s izol., s el.vykur.telesom, 2x výmenníky</t>
  </si>
  <si>
    <t>Stacionárny kombinovaný ohrievač pre tepelné čerpadlá, s izol., s el.vykur.telesom, 1x výmenník</t>
  </si>
  <si>
    <t>Kombinované stacionárne smaltované ohrievače s 2 výmenníkmi</t>
  </si>
  <si>
    <t>Stacionárne smaltované ohrievače, bez výmenníka, N</t>
  </si>
  <si>
    <t xml:space="preserve">STACIONÁRNE OHRIEVAČE VODY - N </t>
  </si>
  <si>
    <t xml:space="preserve">Kombinovaný stacionárny smaltovaný ohrievač 400L, neodním.izolácia, 1x výmenník, N V1 </t>
  </si>
  <si>
    <t>Kombinovaný stacionárny smaltovaný ohrievač 300L, neodním.izolácia, 2x výmenník, N V2</t>
  </si>
  <si>
    <t>Kombinovaný stacionárny smaltovaný ohrievač 500L, neodním.izolácia, 2x výmenník, N V2</t>
  </si>
  <si>
    <t>Stacionárny smaltovaný ohrievač 200L, neodním.izolácia, bez výmenníka, N V0</t>
  </si>
  <si>
    <t>Stacionárny smaltovaný ohrievač 1500L, 100 mm izolácia,, bez výmenníka, N V0</t>
  </si>
  <si>
    <t>Stacionárny kombinovaný ohrievač pre tepelné čerpadlá, s izol., s el.vykur.telesom, 1x výmenník, stenšený dizajn</t>
  </si>
  <si>
    <r>
      <rPr>
        <b/>
        <sz val="12"/>
        <rFont val="Arial"/>
        <family val="2"/>
        <charset val="238"/>
      </rPr>
      <t xml:space="preserve">Stacionární nepriamovýhrevný ohrievač vody pod kotol - </t>
    </r>
    <r>
      <rPr>
        <b/>
        <sz val="12"/>
        <color theme="0"/>
        <rFont val="Arial"/>
        <family val="2"/>
        <charset val="238"/>
      </rPr>
      <t>horné vývody, guľaté prevedenie</t>
    </r>
  </si>
  <si>
    <r>
      <t xml:space="preserve">Závesný kombinovaný vertikálny, suchý ohrev - </t>
    </r>
    <r>
      <rPr>
        <b/>
        <sz val="12"/>
        <color theme="0"/>
        <rFont val="Arial"/>
        <family val="2"/>
        <charset val="238"/>
      </rPr>
      <t>keramické teleso</t>
    </r>
  </si>
  <si>
    <r>
      <t>Závesný elektrický vertikálny , suchý ohrev -</t>
    </r>
    <r>
      <rPr>
        <b/>
        <sz val="12"/>
        <color theme="0"/>
        <rFont val="Arial"/>
        <family val="2"/>
        <charset val="238"/>
      </rPr>
      <t xml:space="preserve"> keramické teleso</t>
    </r>
  </si>
  <si>
    <t xml:space="preserve">Stacionárny smaltovaný ohrievač pre tepelné čerpadlá s akumulačnou nádržou  </t>
  </si>
  <si>
    <t>Závesný kombinovaný vertikálny, suchý ohrev, anódový tester - TREND N</t>
  </si>
  <si>
    <t>TN</t>
  </si>
  <si>
    <t>Závesný kombinovaný vertikálny ohrievač 200 L, ľavé napojenie, suchý ohrev, KLN</t>
  </si>
  <si>
    <t>Závesný kombinovaný vertikálny ohrievač 200 L, pravé napojenie, suchý ohrev, KPN</t>
  </si>
  <si>
    <t>Závesný kombinovaný vertikálny ohrievač 150 L, pravé napojenie, suchý ohrev, KP</t>
  </si>
  <si>
    <t>Závesný elektrický horizontálny ohrievač 80 L, štandardný ohrev, HM</t>
  </si>
  <si>
    <t>Závesný elektrický horizontálny ohrievač 100 L, štandardný ohrev, HM</t>
  </si>
  <si>
    <t>Závesný elektrický horizontálny ohrievač 120 L, štandardný ohrev, HM</t>
  </si>
  <si>
    <t>Závesný elektrický horizontálny ohrievač 150 L, štandardný ohrev, HM</t>
  </si>
  <si>
    <t>Závesný elektrický horizontálny ohrievač 200 L, štandardný ohrev, HM</t>
  </si>
  <si>
    <t>Závesný kombinovaný horizontálny ohrievač 80 L, štandardný ohrev, HKM</t>
  </si>
  <si>
    <t>Závesný kombinovaný horizontálny ohrievač 120 L, štandardný ohrev, HKM</t>
  </si>
  <si>
    <t>Závesný kombinovaný horizontálny ohrievač 150 L, štandardný ohrev, HKM</t>
  </si>
  <si>
    <t>Závesný kombinovaný horizontálny ohrievač 200 L, štandardný ohrev, HKM</t>
  </si>
  <si>
    <t>stacionárny nepriamovýhrevný ohrievač vody 80L, horné vývody, guľatý design, BKOX</t>
  </si>
  <si>
    <t>stacionárny nepriamovýhrevný ohrievač vody 100L, horné vývody, guľatý design, BKOX</t>
  </si>
  <si>
    <t>stacionárny nepriamovýhrevný ohrievač vody 120L, horné vývody, guľatý design, BKOX</t>
  </si>
  <si>
    <t>stacionárny nepriamovýhrevný ohrievač vody 150L, horné vývody, guľatý design, BKOX</t>
  </si>
  <si>
    <t>stacionárny nepriamovýhrevný ohrievač vody 200L, horné vývody, guľatý design, BKOX</t>
  </si>
  <si>
    <t>Stacionárna akumulačná nesmaltovaná nádrž 200L, neodnímateľná izolácia, AKU S</t>
  </si>
  <si>
    <t xml:space="preserve">Stacionárna akumulačná nesmaltovaná nádrž 300L, neodnímateľná izolácia, AKU </t>
  </si>
  <si>
    <t>Stacionárna akumulačná nesmaltovaná nádrž, bez výmenníka - AKU S</t>
  </si>
  <si>
    <t>Stacionárna akumulačná nesmaltovaná nádrž, bez výmenníka - AKU KXT</t>
  </si>
  <si>
    <t>Stacionárna akumulačná nesmaltovaná nádrž s 2 výmenníkmi - AKU V2 S</t>
  </si>
  <si>
    <t>Stacionárna akumulačná nesmaltovaná nádrž 200L, neodnímateľná izolácia, s 2 výmenníkmi, AKU V2</t>
  </si>
  <si>
    <t>Stacionárna akumulačná nesmaltovaná nádrž 300L, neodnímateľná izolácia, s  2 výmenníkmi, AKU V2</t>
  </si>
  <si>
    <t>Závesný elektrický vertikálny ohrievač, suchý ohrev, ANTICALC, Qstyle</t>
  </si>
  <si>
    <t xml:space="preserve">Vykurovacie teleso,set, 1x2kW k BKOX 80-120l, komplet sada      </t>
  </si>
  <si>
    <t>Závesná akumulačná smaltovaná nádrž 30L, pre tepelné čerpadlá, vertikálne, AKE</t>
  </si>
  <si>
    <t>Stacionárna/závesná akumulačná smaltovaná  nádrž 60L, pre tepelné čerpadlá, AKE</t>
  </si>
  <si>
    <t>Stacionárna/závesná akumulačná smaltovaná  nádrž 80L, pre tepelné čerpadlá, AKE</t>
  </si>
  <si>
    <t>Stacionárna/závesná akumulačná smaltovaná  nádrž 120L, pre tepelné čerpadlá, AKE</t>
  </si>
  <si>
    <t>Stacionárna akumulačná smaltovaná nádrž 750L, 80mm izolácia, AKE</t>
  </si>
  <si>
    <t>Stacionárna akumulačná smaltovaná nádrž 1000L, 80mm izolácia, AKE</t>
  </si>
  <si>
    <t>Stacionárna akumulačná smaltovaná nádrž 1500L, 100mm izolácia, AKE</t>
  </si>
  <si>
    <t>Stacionárna akumulačná smaltovaná nádrž 2000L, 100mm izolácia, AKE</t>
  </si>
  <si>
    <t>Stacionárne akumulačné nesmaltované nádrže, bez výmenníka AKU PSM</t>
  </si>
  <si>
    <t>Stacionárna akumulačná nesmaltovaná nádrž s 2 výmenníkmi - AKU V2 N</t>
  </si>
  <si>
    <t>Stacionárna akumulačná nesmaltovaná nádrž 300L s 2 výmenníkmi, 100mm izolácia, AKU V2 N</t>
  </si>
  <si>
    <t>Stacionárna akumulačná nesmaltovaná nádrž 2000L s 2 výmenníkmi, 100mm izolácia, AKU V2 N</t>
  </si>
  <si>
    <t>Stacionárne akumulačné nesmaltované nádrže s 1 výmenníkmi, AKU PSR</t>
  </si>
  <si>
    <t>Stacionárne akumulačné nesmaltované nádrže s 1 výmenníkmi, s vnoreným zásobníkom na TUV SMALT, AKU PBNR</t>
  </si>
  <si>
    <t>Stacionárna akumulačná nesmaltovaná nádrž s 2 výmenníkmi - AKU V2 KXT</t>
  </si>
  <si>
    <t>Stacionárna akumulačná nesmaltovaná nádrž 1000L s 2 výmenníkmi, 100mm izolácia, AKU V2 KXT</t>
  </si>
  <si>
    <t>Stacionárny smaltovaný ohrievač vody 250L s akumulačnou nádržou 60 L, pre tepelné čerpadlá, s 1 výmenníkmi, plocha 2,7m2, SWVPC</t>
  </si>
  <si>
    <t>Kombinované stacionárne smaltované ohrievače s 1 výmenníkmi</t>
  </si>
  <si>
    <t>Stacionárna akumulačná smaltovaná nádrž 200L, neodn.izolácia, AKE</t>
  </si>
  <si>
    <t>Stacionárna akumulačná smaltovaná nádrž 300L, neodn.izolácia, AKE</t>
  </si>
  <si>
    <t>Stacionárna akumulačná smaltovaná nádrž 500L, neodn.izolácia, AKE</t>
  </si>
  <si>
    <t>Stacionárny kombinovaný smaltovaný ohrievač 500 L, pre tepelné čerpadlá, neodním. s izoláciou, 1x výmenník, S = 2,99m2, (3x3kW),SMV</t>
  </si>
  <si>
    <t>Stacionárny kombinovaný smaltovaný ohrievač 150 L, pre tepelné čerpadlá, neodním. s izoláciou, 1x výmenník, S = 0,9m2, (3kW), SMV</t>
  </si>
  <si>
    <t>Stacionárny kombinovaný smaltovaný ohrievač 200 L, pre tepelné čerpadlá, neodním. s izoláciou, 1x výmenník, S = 1,34m2, (3kW). SMV</t>
  </si>
  <si>
    <t>Stacionárny kombinovaný smaltovaný ohrievač 300 L, pre tepelné čerpadlá, neodním. s izoláciou, 1x výmenník, S = 1,99m2, (3x3kW),SMV</t>
  </si>
  <si>
    <t>Stacionárny kombinovaný smaltovaný ohrievač 200 L, pre tepelné čerpadlá, neodním. s izoláciou, 1x výmenník, S = 2,07m2, (3kW). SDV1</t>
  </si>
  <si>
    <t>Stacionárny kombinovaný smaltovaný ohrievač 300 L, pre tepelné čerpadlá, neodním. s izoláciou, 1x výmenník, S = 3,11m2, (3x3kW),SDV1</t>
  </si>
  <si>
    <t>Stacionárny kombinovaný smaltovaný ohrievač 500 L, pre tepelné čerpadlá, neodním. s izoláciou, 1x výmenník, S = 5,06m2, (3x3kW),SDV1</t>
  </si>
  <si>
    <t>Stacionárny kombinovaný smaltovaný ohrievač 200 L, pre tepelné čerpadlá, neodním. s izoláciou, 2x výmenniky, S = 0,75/4,63m2, (3kW), SDV2</t>
  </si>
  <si>
    <t>Stacionárny kombinovaný smaltovaný ohrievač 300 L, pre tepelné čerpadlá, neodním. s izoláciou, 2x výmenniky, S = 1,19/2,37m2, (3x3kW),SDV2</t>
  </si>
  <si>
    <t>Stacionárny kombinovaný smaltovaný ohrievač 500 L, pre tepelné čerpadlá, neodním. s izoláciou, 2x výmenniky, S = 2,03/3,8m2, (3x3kW),SDV2</t>
  </si>
  <si>
    <t>Stacionárny kombinovaný smaltovaný ohrievač 200 L, pre tepelné čerpadlá, neodním. s izoláciou, 1x výmenník, S = 1,9m2, SPV1</t>
  </si>
  <si>
    <t>Stacionárny kombinovaný smaltovaný ohrievač 300 L, pre tepelné čerpadlá, neodním. s izoláciou, 1x výmenník, S = 3,3m2, SPV1S</t>
  </si>
  <si>
    <t>Stacionárny kombinovaný smaltovaný ohrievač 400 L, pre tepelné čerpadlá, neodním. s izoláciou, 1x výmenník, S = 3,9m2, SPV1S</t>
  </si>
  <si>
    <t>Stacionárny smaltovaný ohrievač vody 250L s akumulačnou nádržou 60 L, pre tepelné čerpadlá, s 1x výmenníkmi, plocha 4,27m2, SPV</t>
  </si>
  <si>
    <t>Beztlakový prietokový ohrievač s výkonom 3,5kW vrátane beztlakovej drezovej batérie</t>
  </si>
  <si>
    <t>Beztlakový prietokový ohrievač s výkonom 5,0kW vrátane beztlakovej drezovej batérie</t>
  </si>
  <si>
    <t>Beztlakový prietokový ohrievač s výkonom 6,5kW vrátane beztlakovej drezovej batérie</t>
  </si>
  <si>
    <t>Beztlakové prietokové ohrievače vody s drezovou batériou</t>
  </si>
  <si>
    <t>Beztlakový prietokový ohrievač s výkonom 3,5kW vrátane beztlakovej drezovej pákovej batérie</t>
  </si>
  <si>
    <t>Beztlakový prietokový ohrievač s výkonom 5,0kW vrátane beztlakovej drezovej pákovej batérie</t>
  </si>
  <si>
    <t>Beztlakový prietokový ohrievač s výkonom 6,5kW vrátane beztlakovej drezovej pákovej batérie</t>
  </si>
  <si>
    <t>Beztlakové prietokové ohrievače vody s drezovou pákovou batériou</t>
  </si>
  <si>
    <t>Beztlakové prietokové ohrievače vody bez batérie</t>
  </si>
  <si>
    <t>Beztlakový samostatný prietokový ohrievač vody s výkonom 3,5kW</t>
  </si>
  <si>
    <t>Beztlakový samostatný prietokový ohrievač vody s výkonom 4,4kW</t>
  </si>
  <si>
    <t>Beztlakový samostatný prietokový ohrievač vody s výkonom 5,5kW</t>
  </si>
  <si>
    <t>Tlakové prietokové ohrievače vody (jednofázové) bez batérie</t>
  </si>
  <si>
    <t>Tlakový samostatný prietokový ohrievač vody s výkonom 3,5kW, jednofázový</t>
  </si>
  <si>
    <t>Tlakový samostatný prietokový ohrievač vody s výkonom 4,4kW, jednofázový</t>
  </si>
  <si>
    <t>Tlakový samostatný prietokový ohrievač vody s výkonom 5,5kW, jednofázový</t>
  </si>
  <si>
    <t>Závesné tlakové prietokové ohrievače vody (trojfázové)</t>
  </si>
  <si>
    <t>Elektrické ohrievače vody s batériou INOXX</t>
  </si>
  <si>
    <t>BEZTLAKOVÉ VODOVODNÉ BATÉRIE</t>
  </si>
  <si>
    <t>Beztlakové vodovodné batérie</t>
  </si>
  <si>
    <t>Batéria stojánková trojcestná, kohútiková</t>
  </si>
  <si>
    <t>Batéria sprchová trojcestná, kohútiková</t>
  </si>
  <si>
    <t>Batéria drezová trojcestná, kohútiková</t>
  </si>
  <si>
    <t xml:space="preserve">Batéria drezová páková trojcestná </t>
  </si>
  <si>
    <t>Batéria stojánková páková trojcestná krátke ramienko</t>
  </si>
  <si>
    <t>Batéria stojánková páková trojcestná dlhé ramienko</t>
  </si>
  <si>
    <t>Termostaty pre ovládanie podlahového vykurovania</t>
  </si>
  <si>
    <t xml:space="preserve">CU 550 Termostat dotykový LCD programovateľný s teplotným čidlom podlahy a interiéru            </t>
  </si>
  <si>
    <t xml:space="preserve">CU 560 Termostat dotykový LCD programovateľný s teplotným čidlom podlahy a interiéru s WIFI pripojením       </t>
  </si>
  <si>
    <t xml:space="preserve">CU 540 SMART WHITE Termostat dotykový LCD programovateľný s teplotným čidlom podlahy a interiéru ovládaný cez WIFI aplikáciou TUYA smart ( android / IOS )     </t>
  </si>
  <si>
    <t xml:space="preserve">CU 540 SMART BLACK Termostat dotykový LCD programovateľný s teplotným čidlom podlahy a interiéru ovládaný cez WIFI aplikáciou TUYA smart ( android / IOS )     </t>
  </si>
  <si>
    <t>CU 550 SMART Termostat dotykový LCD programovateľný s teplotným čidlom podľahy a interiéru, s príjimačom, ovládaný cez WIFI aplikáciou TUYA smart ( android / IOS )</t>
  </si>
  <si>
    <t>CU 518 Manuálny elektronický termostat s teplotným čidlom podlahy</t>
  </si>
  <si>
    <t>CU 520T Duálny programovateľný termostat s teplotným čidlom podlahy a interiéru</t>
  </si>
  <si>
    <t xml:space="preserve">Q-termo TF 170 (170W/m2) Jednostranné napájanie, vykurovacia rohož pod vnútornú dlažbu, samostatná </t>
  </si>
  <si>
    <t>Elektrická vykurovacia rohož s výkonom 170 W/m2, rozmer 1 m2</t>
  </si>
  <si>
    <t>Elektrická vykurovacia rohož s výkonom 170 W/m2, rozmer 1,5 m2</t>
  </si>
  <si>
    <t>Elektrická vykurovacia rohož s výkonom 170 W/m2, rozmer 2 m2</t>
  </si>
  <si>
    <t>Elektrická vykurovacia rohož s výkonom 170 W/m2, rozmer 2,5 m2</t>
  </si>
  <si>
    <t>Elektrická vykurovacia rohož s výkonom 170 W/m2, rozmer 3 m2</t>
  </si>
  <si>
    <t>Elektrická vykurovacia rohož s výkonom 170 W/m2, rozmer 4 m2</t>
  </si>
  <si>
    <t>Elektrická vykurovacia rohož s výkonom 170 W/m2, rozmer 5 m2</t>
  </si>
  <si>
    <t>Elektrická vykurovacia rohož s výkonom 170 W/m2, rozmer 6 m2</t>
  </si>
  <si>
    <t>Elektrická vykurovacia rohož s výkonom 170 W/m2, rozmer 7 m2</t>
  </si>
  <si>
    <t>Elektrická vykurovacia rohož s výkonom 170 W/m2, rozmer 8 m2</t>
  </si>
  <si>
    <t>Elektrická vykurovacia rohož s výkonom 170 W/m2, rozmer 9 m2</t>
  </si>
  <si>
    <t>Elektrická vykurovacia rohož s výkonom 170 W/m2, rozmer 10 m2</t>
  </si>
  <si>
    <t>Elektrická vykurovacia rohož s výkonom 170 W/m2, rozmer 15 m2</t>
  </si>
  <si>
    <t>Elektrická vykurovacia rohož s výkonom 170 W/m2, rozmer 20 m2</t>
  </si>
  <si>
    <t xml:space="preserve">Q-termo TF ALU 150 (150W/m2) vykurovacia hliníková fólia pre suchú montáž a pokládku priamo pod plávajúcu podlahu, samostatná </t>
  </si>
  <si>
    <t>Elektrická vykurovacia fólia s výkonom 150 W/m2 alumíniová, rozmer 1 m2</t>
  </si>
  <si>
    <t>Elektrická vykurovacia fólia s výkonom 150 W/m2 alumíniová, rozmer 1,5 m2</t>
  </si>
  <si>
    <t>Elektrická vykurovacia fólia s výkonom 150 W/m2 alumíniová, rozmer 2 m2</t>
  </si>
  <si>
    <t>Elektrická vykurovacia fólia s výkonom 150 W/m2 alumíniová, rozmer 3 m2</t>
  </si>
  <si>
    <t>Elektrická vykurovacia fólia s výkonom 150 W/m2 alumíniová, rozmer 4 m2</t>
  </si>
  <si>
    <t>Elektrická vykurovacia fólia s výkonom 150 W/m2 alumíniová, rozmer 5 m2</t>
  </si>
  <si>
    <t>Elektrická vykurovacia fólia s výkonom 150 W/m2 alumíniová, rozmer 6 m2</t>
  </si>
  <si>
    <t>Elektrická vykurovacia fólia s výkonom 150 W/m2 alumíniová, rozmer 7 m2</t>
  </si>
  <si>
    <t>Elektrická vykurovacia fólia s výkonom 150 W/m2 alumíniová, rozmer 8 m2</t>
  </si>
  <si>
    <t>Q-termo HC 18 (18W/m) Vykurovací kábel, jednostranné napájenie, dvojžilový, pod podlahy pre INTERIÉR</t>
  </si>
  <si>
    <t>Elektrický vykurovací kábel, dvojžilový s výkonom 18 W/m, dĺžka 7,5 m</t>
  </si>
  <si>
    <t>Elektrický vykurovací kábel, dvojžilový s výkonom 18 W/m, dĺžka 11,1 m</t>
  </si>
  <si>
    <t>Elektrický vykurovací kábel, dvojžilový s výkonom 18 W/m, dĺžka 15,0 m</t>
  </si>
  <si>
    <t>Elektrický vykurovací kábel, dvojžilový s výkonom 18 W/m, dĺžka 22,2 m</t>
  </si>
  <si>
    <t>Elektrický vykurovací kábel, dvojžilový s výkonom 18 W/m, dĺžka 29,7 m</t>
  </si>
  <si>
    <t>Elektrický vykurovací kábel, dvojžilový s výkonom 18 W/m, dĺžka 33,3 m</t>
  </si>
  <si>
    <t>Elektrický vykurovací kábel, dvojžilový s výkonom 18 W/m, dĺžka 37,8 m</t>
  </si>
  <si>
    <t>Elektrický vykurovací kábel, dvojžilový s výkonom 18 W/m, dĺžka 44,4 m</t>
  </si>
  <si>
    <t>Elektrický vykurovací kábel, dvojžilový s výkonom 18 W/m, dĺžka 51,9 m</t>
  </si>
  <si>
    <t>Elektrický vykurovací kábel, dvojžilový s výkonom 18 W/m, dĺžka 61,1 m</t>
  </si>
  <si>
    <t>Elektrický vykurovací kábel, dvojžilový s výkonom 18 W/m, dĺžka 67,8 m</t>
  </si>
  <si>
    <t>Elektrický vykurovací kábel, dvojžilový s výkonom 18 W/m, dĺžka 74,4 m</t>
  </si>
  <si>
    <t>Elektrický vykurovací kábel, dvojžilový s výkonom 18 W/m, dĺžka 84,3 m</t>
  </si>
  <si>
    <t>Elektrický vykurovací kábel, dvojžilový s výkonom 18 W/m, dĺžka 90,3 m</t>
  </si>
  <si>
    <t>Elektrický vykurovací kábel, dvojžilový s výkonom 18 W/m, dĺžka 105,6 m</t>
  </si>
  <si>
    <t>Elektrický vykurovací kábel, dvojžilový s výkonom 18 W/m, dĺžka 118,6 m</t>
  </si>
  <si>
    <t>Elektrický vykurovací kábel, dvojžilový s výkonom 18 W/m, dĺžka 127,5 m</t>
  </si>
  <si>
    <t>Elektrický vykurovací kábel, dvojžilový s výkonom 18 W/m, dĺžka 154,2 m</t>
  </si>
  <si>
    <t>Elektrické konvektory Q-termo T17 PRO, IP 24</t>
  </si>
  <si>
    <t>Elektrické konvektory Q-termo T18, IP 24</t>
  </si>
  <si>
    <t>Elektrický vykurovací kábel s výkonom 15W/m a samoregulaciou Thermo Switch, dĺžka 2 m</t>
  </si>
  <si>
    <t>Elektrický vykurovací kábel s výkonom 15W/m a samoregulaciou Thermo Switch, dĺžka 4 m</t>
  </si>
  <si>
    <t>Elektrický vykurovací kábel s výkonom 15W/m a samoregulaciou Thermo Switch, dĺžka 5 m</t>
  </si>
  <si>
    <t>Elektrický vykurovací kábel s výkonom 15W/m a samoregulaciou Thermo Switch, dĺžka 6 m</t>
  </si>
  <si>
    <t>Elektrický vykurovací kábel s výkonom 15W/m a samoregulaciou Thermo Switch, dĺžka 8 m</t>
  </si>
  <si>
    <t>Elektrický vykurovací kábel s výkonom 15W/m a samoregulaciou Thermo Switch, dĺžka 10 m</t>
  </si>
  <si>
    <t>Elektrický vykurovací kábel s výkonom 15W/m a samoregulaciou Thermo Switch, dĺžka 12 m</t>
  </si>
  <si>
    <t>Elektrický vykurovací kábel s výkonom 15W/m a samoregulaciou Thermo Switch, dĺžka 14 m</t>
  </si>
  <si>
    <t>Elektrický vykurovací kábel s výkonom 15W/m a samoregulaciou Thermo Switch, dĺžka 15 m</t>
  </si>
  <si>
    <t>Elektrický vykurovací kábel s výkonom 15W/m a samoregulaciou Thermo Switch, dĺžka 18 m</t>
  </si>
  <si>
    <t>Elektrický vykurovací kábel s výkonom 15W/m a samoregulaciou Thermo Switch, dĺžka 20 m</t>
  </si>
  <si>
    <t>Elektrický vykurovací kábel s výkonom 15W/m a samoregulaciou Thermo Switch, dĺžka 24 m</t>
  </si>
  <si>
    <t>Elektrický vykurovací kábel s výkonom 15W/m a samoregulaciou Thermo Switch, dĺžka 25 m</t>
  </si>
  <si>
    <t>Elektrický vykurovací kábel s výkonom 15W/m a samoregulaciou Thermo Switch, dĺžka 37 m</t>
  </si>
  <si>
    <t>Elektrický vykurovací kábel s výkonom 15W/m a samoregulaciou Thermo Switch, dĺžka 49 m</t>
  </si>
  <si>
    <t>Q-termo TSW (15 W/m) špeciálny vykurovací kábel so samoreguláciou Thermo Switch - ochrana potrubia proti zamrznutiu</t>
  </si>
  <si>
    <t>Samoregulačný vykurovací kábel s výkonom 10 W/m, TSHC</t>
  </si>
  <si>
    <t>Samoregulačný vykurovací kábel s výkonom 15 W/m, TSHC</t>
  </si>
  <si>
    <t>Samoregulačný vykurovací kábel s výkonom 20 W/m, TSHC</t>
  </si>
  <si>
    <t>Samoregulačný vykurovací kábel s výkonom 24 W/m, TSHC</t>
  </si>
  <si>
    <t>Samoregulačný vykurovací kábel s výkonom 30 W/m, TSHC</t>
  </si>
  <si>
    <t>ELEKTROKOTLE</t>
  </si>
  <si>
    <t>Nástenné elektrické kotle s elektronickým  ovládáním, ekvitermika</t>
  </si>
  <si>
    <t>Nástenný  elektrický kotol s menovitým výkonom 4, 6, 8 kW, elektronické ovládánie, expanz.nádoba, ohrev TUV, bez WIFI</t>
  </si>
  <si>
    <t>Nástenný  elektrický kotol s menovitým výkonom 12, 16, 20 ,24 kW, elektronické ovládánie, expanz.nádoba, ohrev TUV, bez WIFI</t>
  </si>
  <si>
    <t>Nástenný  elektrický kotol s menovitým výkonom 4, 6, 8 kW, elektronické ovládánie, ekvitermika, expanz.nádoba, ohrev TUV, s WIFI</t>
  </si>
  <si>
    <t>Nástenný  elektrický kotol s menovitým výkonom 12, 16, 20 ,24 kW, elektronické ovládánie, ekvitermika, expanz.nádoba, ohrev TUV, s WIFI</t>
  </si>
  <si>
    <t>Kotol na pevné  palivo 22kW (pri kombinácii s 30kW horákom na pelety výkon 26kW)</t>
  </si>
  <si>
    <t>Kotol na pevné  palivo 25kW (pri kombinácii s 30kW horákom na pelety výkon 29kW)</t>
  </si>
  <si>
    <t>Kotol na pevné  palivo 29kW (pri kombinácii s 30kW horákom na pelety výkon 34kW)</t>
  </si>
  <si>
    <t>Kotol na pevné  palivo 39kW (pri kombinácii s 50kW horákom na pelety výkon 41kW)</t>
  </si>
  <si>
    <t>Kotol na pevné  palivo 43kW (pri kombinácii s 50kW horákom na pelety výkon 48kW)</t>
  </si>
  <si>
    <t>Kotol na pevné  palivo 49kW (pri kombinácii s 70kW horákom na pelety výkon 62kW)</t>
  </si>
  <si>
    <t>Horáky na pelety Bisolid Pel C</t>
  </si>
  <si>
    <t>Kotle na pevné palivo Bisolid C</t>
  </si>
  <si>
    <t>Horák na pelety 5-30kW s dopravníkom dlhým 1,8m</t>
  </si>
  <si>
    <t>Horák na pelety 5-50kW s dopravníkom dlhým 1,8m</t>
  </si>
  <si>
    <t>Príslušenstvo ku kotlom</t>
  </si>
  <si>
    <t>Chladiaca slučka pre Bisolid C 23-56</t>
  </si>
  <si>
    <t xml:space="preserve">WIFI Control pre Bisolid </t>
  </si>
  <si>
    <t>KIT kompresor pre Bisolid horák</t>
  </si>
  <si>
    <t xml:space="preserve">Súprava na pripojenie vzduchového kompresora KIT k horáku Bisolid Pel C </t>
  </si>
  <si>
    <t>Elektrický konvektor, interiérový, výkon 500W, IP 24, T17 PRO</t>
  </si>
  <si>
    <t>Elektrický konvektor, interiérový, výkon 1000W, IP 24, T17 PRO</t>
  </si>
  <si>
    <t>Elektrický konvektor, interiérový, výkon 1500W, IP 24, T17 PRO</t>
  </si>
  <si>
    <t>Elektrický konvektor, interiérový, výkon 500W, na stenu, IP 24, T18</t>
  </si>
  <si>
    <t>Elektrický konvektor, interiérový, výkon 1000W, na stenu, IP 24, T18</t>
  </si>
  <si>
    <t>Elektrický konvektor, interiérový, výkon 1500W, na stenu, IP 24, T18</t>
  </si>
  <si>
    <t>Elektrický konvektor, interiérový, výkon 2000W, na stenu, IP 24, T18</t>
  </si>
  <si>
    <t>T17 1000</t>
  </si>
  <si>
    <t>elektrický konvektor, interiérový, výkon 1000W, IP 24, 8 stupňů výkonu</t>
  </si>
  <si>
    <t>T17 1500</t>
  </si>
  <si>
    <t>elektrický konvektor, interiérový, výkon 1500W, IP 24, 8 stupňů výkonu</t>
  </si>
  <si>
    <t>T17 2000</t>
  </si>
  <si>
    <t>elektrický konvektor, interiérový, výkon 2000W, IP 24, 8 stupňů výkonu</t>
  </si>
  <si>
    <t>T17 2500</t>
  </si>
  <si>
    <t>elektrický konvektor, interiérový, výkon 2500W, IP 24, 8 stupňů výkonu</t>
  </si>
  <si>
    <t>Malý elektrický horný závesný beztlakový ohrievač s baterií 5 L, plastový kryt, VP</t>
  </si>
  <si>
    <t>Malý elektrický horný závesný beztlakový ohrievač s baterií 10 L, plastový kryt, VP</t>
  </si>
  <si>
    <t>Malý elektrický horný závesný beztlakový  ohrievač s baterií 15 L, plastový kryt, VP</t>
  </si>
  <si>
    <t>Malý elektrický horní tlakový  ohrievač vody - nad drez</t>
  </si>
  <si>
    <t>Malý elektrický horný závesný tlakový  ohrievač 5 L, plastový kryt, AP</t>
  </si>
  <si>
    <t>Malý elektrický horný závesný tlakový  ohrievač 10 L, plastový kryt, AP</t>
  </si>
  <si>
    <t>Malý elektrický spodný tlakový ohrievač vody - pod drez</t>
  </si>
  <si>
    <t>Malý elektrický spodný závesný tlakový  ohrievač 5 L, plastový kryt, P</t>
  </si>
  <si>
    <t>Malý elektrický spodný závesný tlakový  ohrievač 10 L, plastový kryt, P</t>
  </si>
  <si>
    <t>Malý elektrický spodný závesný tlakový  ohrievač 15 L, plastový kryt, P</t>
  </si>
  <si>
    <t>Malý elektrický nerezový spodný/vrchný nerezový tlakový  ohrievač vody - NEREZ</t>
  </si>
  <si>
    <t>Malý elektrický spodný závesný tlakový ohrievač 5 L, NEREZ, bez poisteho ventilu, N</t>
  </si>
  <si>
    <t>Malý elektrický spodný závesný tlakový ohrievač 5 L, NEREZ, bez poisteho ventilu s 600 W špirálou</t>
  </si>
  <si>
    <t>Malý elektrický vrchný závesný tlakový  ohrievač 5 L, NEREZ, bez poisteho ventilu, AN</t>
  </si>
  <si>
    <t>Malý elektrický spodný závesný tlakový  ohrievač 10 L, NEREZ, bez poisteho ventilu, N</t>
  </si>
  <si>
    <t>Malý elektrický vrchný závesný tlakový  ohrievač 10 L, NEREZ, bez poisteho ventilu, AN</t>
  </si>
  <si>
    <t>ENERGY 200 SWP</t>
  </si>
  <si>
    <t>stacionárny zásobníkový ohrievač vody pre tepelné čerpadlá, o objeme 200 L, s výmenníkom 2,1 m2</t>
  </si>
  <si>
    <t>ENERGY 300 SWP</t>
  </si>
  <si>
    <t>stacionárny zásobníkový ohrievač vody pre tepelné čerpadlá, o objeme 300 L, s výmenníkom 2,6 m2</t>
  </si>
  <si>
    <t>QTERMO INOXX - W</t>
  </si>
  <si>
    <t>QTERMO INOXX - B</t>
  </si>
  <si>
    <t>Elektrické ohrievače vody s batériou INOXX - nerez, flefibilný výtok</t>
  </si>
  <si>
    <t xml:space="preserve">Elektrický nerez beztlakový ohrievač so stojánk. batériou, r. pákové, výtok pevný oblúk, výkon 3,3 kW,     </t>
  </si>
  <si>
    <t xml:space="preserve">Elektrický nerez beztlakový ohrievač so stojánk. batériou, r. pákové, výtok pevný plochý, výkon 3,3 kW,      </t>
  </si>
  <si>
    <t>Elektrický nerezový ohrievač vody s flexibilnou stojánkou batériou, biely vývod, digi display, výkon 3,3 kW</t>
  </si>
  <si>
    <t>Elektrický nerezový ohrievač vody s flexibilnou stojánkou batériou, čierny vývod, digi display, výkon 3,3 kW</t>
  </si>
  <si>
    <t>AT4.L – 10,11,12,15          </t>
  </si>
  <si>
    <t> 8591565114285 </t>
  </si>
  <si>
    <t>AT4.L – 17,18,21,24         </t>
  </si>
  <si>
    <t xml:space="preserve"> 8591565114278 </t>
  </si>
  <si>
    <t>AT4.L – 27    </t>
  </si>
  <si>
    <t xml:space="preserve">Závesný el. prietok.ohrievač vody tlakový, s elektron.ovládaním, vo výkone 10,11,12,15 kW    </t>
  </si>
  <si>
    <t xml:space="preserve">Závesný el. prietok.ohrievač vody tlakový, s elektron.ovládaním, vo výkone 17,18, 21,24 kW    </t>
  </si>
  <si>
    <t xml:space="preserve">Závesný el. prietok.ohrievač vody tlakový, s elektron.ovládaním, vo výkone 27 kW    </t>
  </si>
  <si>
    <t>Elektrické ohrievače vody so stojánkovou batériou (INOXX) TSX - nerez</t>
  </si>
  <si>
    <t>T17 500</t>
  </si>
  <si>
    <t>elektrický konvektor, interiérový, výkon 500W, IP 24, 8 stupňů výkonu</t>
  </si>
  <si>
    <t xml:space="preserve">Energy PSM  600 - 100 AKU          </t>
  </si>
  <si>
    <t>Stacionárna akumulačná nesmaltovaná nádrž 600L, 100mm izolácia, AKU PSM</t>
  </si>
  <si>
    <t>Energy 1500 V10/S</t>
  </si>
  <si>
    <t>Energy 2000 V10/S</t>
  </si>
  <si>
    <t>Energy 1500 V20/S</t>
  </si>
  <si>
    <t>Energy 2000 V20/S</t>
  </si>
  <si>
    <t>Kombinovaný stacionárny smaltovaný ohrievač 1500L, 80 mm izolácia, 1x výmenník, V1S</t>
  </si>
  <si>
    <t>Kombinovaný stacionárny smaltovaný ohrievač 2000L, 80 mm izolácia, 1x výmenník, V1S</t>
  </si>
  <si>
    <t>Kombinovaný stacionárny smaltovaný ohrievač 1500L, 80 mm izolácia, 2x výmenník, V2S</t>
  </si>
  <si>
    <t>Kombinovaný stacionárny smaltovaný ohrievač 2000L, 80 mm izolácia, 2x výmenník, V2S</t>
  </si>
  <si>
    <t>-</t>
  </si>
  <si>
    <r>
      <t xml:space="preserve">Závesný elektrický ohrievač - </t>
    </r>
    <r>
      <rPr>
        <b/>
        <sz val="12"/>
        <color theme="0"/>
        <rFont val="Arial"/>
        <family val="2"/>
        <charset val="238"/>
      </rPr>
      <t>PLOCHÝ, štandardný ohrev</t>
    </r>
  </si>
  <si>
    <r>
      <t xml:space="preserve">Závesný elektrický ohrievač - </t>
    </r>
    <r>
      <rPr>
        <b/>
        <sz val="12"/>
        <color theme="0"/>
        <rFont val="Arial"/>
        <family val="2"/>
        <charset val="238"/>
      </rPr>
      <t>PLOCHÝ, suchý ohrev</t>
    </r>
  </si>
  <si>
    <t>QS</t>
  </si>
  <si>
    <t>zmena</t>
  </si>
  <si>
    <t>ENERGY AKE 50 Z</t>
  </si>
  <si>
    <t>ENERGY AKE 80 Z</t>
  </si>
  <si>
    <t>Závesná akumulačná smaltovaná nádrž 50L, pre tepelné čerpadlá, vertikálne, AKE</t>
  </si>
  <si>
    <t>Závesná akumulačná smaltovaná nádrž 80L, pre tepelné čerpadlá, vertikálne, AKE</t>
  </si>
  <si>
    <t xml:space="preserve">Q AQUASTIC  50 </t>
  </si>
  <si>
    <t xml:space="preserve">Q AQUASTIC  80 </t>
  </si>
  <si>
    <t xml:space="preserve">Q AQUASTIC  100 </t>
  </si>
  <si>
    <t>Závesný elektrický ohrievač 50L AQUASTIC, plochý, s Wifi, SMART, suchý ohrev</t>
  </si>
  <si>
    <t>Závesný elektrický ohrievač 80L AQUASTIC, plochý, s Wifi, SMART, suchý ohrev</t>
  </si>
  <si>
    <t>Závesný elektrický ohrievač 100L AQUASTIC, plochý, s Wifi, SMART, suchý ohrev</t>
  </si>
  <si>
    <t>Závesný elektrický ohrievač 60L GALANT, plochý, s Wifi, SMART, štandardný ohrev</t>
  </si>
  <si>
    <t>Závesný elektrický ohrievač 80L GALANT, plochý, s Wifi, SMART, štandardný ohrev</t>
  </si>
  <si>
    <t>Závesný elektrický ohrievač 100L GALANT, plochý, s Wifi, SMART, štandardný ohrev</t>
  </si>
  <si>
    <r>
      <t xml:space="preserve">Vysvetlivky: </t>
    </r>
    <r>
      <rPr>
        <b/>
        <sz val="11"/>
        <color rgb="FFFF0000"/>
        <rFont val="Arial"/>
        <family val="2"/>
        <charset val="238"/>
      </rPr>
      <t>dopredaj</t>
    </r>
    <r>
      <rPr>
        <b/>
        <sz val="11"/>
        <color theme="1"/>
        <rFont val="Arial"/>
        <family val="2"/>
        <charset val="238"/>
      </rPr>
      <t>,</t>
    </r>
    <r>
      <rPr>
        <b/>
        <sz val="11"/>
        <color rgb="FF0070C0"/>
        <rFont val="Arial"/>
        <family val="2"/>
        <charset val="238"/>
      </rPr>
      <t xml:space="preserve"> novinka</t>
    </r>
    <r>
      <rPr>
        <b/>
        <sz val="11"/>
        <color theme="1"/>
        <rFont val="Arial"/>
        <family val="2"/>
        <charset val="238"/>
      </rPr>
      <t xml:space="preserve">, </t>
    </r>
    <r>
      <rPr>
        <b/>
        <sz val="11"/>
        <color rgb="FF00B050"/>
        <rFont val="Arial"/>
        <family val="2"/>
        <charset val="238"/>
      </rPr>
      <t>na objednávku</t>
    </r>
    <r>
      <rPr>
        <b/>
        <sz val="11"/>
        <color theme="1"/>
        <rFont val="Arial"/>
        <family val="2"/>
        <charset val="238"/>
      </rPr>
      <t xml:space="preserve">, </t>
    </r>
    <r>
      <rPr>
        <b/>
        <sz val="11"/>
        <color rgb="FFFF66FF"/>
        <rFont val="Arial"/>
        <family val="2"/>
        <charset val="238"/>
      </rPr>
      <t>zmena</t>
    </r>
  </si>
  <si>
    <r>
      <t xml:space="preserve">Vysvetlivky: </t>
    </r>
    <r>
      <rPr>
        <b/>
        <sz val="11"/>
        <color rgb="FFFF0000"/>
        <rFont val="Arial"/>
        <family val="2"/>
        <charset val="238"/>
      </rPr>
      <t>dopredaj</t>
    </r>
    <r>
      <rPr>
        <b/>
        <sz val="11"/>
        <color theme="1"/>
        <rFont val="Arial"/>
        <family val="2"/>
        <charset val="238"/>
      </rPr>
      <t xml:space="preserve">, </t>
    </r>
    <r>
      <rPr>
        <b/>
        <sz val="11"/>
        <color rgb="FF0070C0"/>
        <rFont val="Arial"/>
        <family val="2"/>
        <charset val="238"/>
      </rPr>
      <t>novinka</t>
    </r>
    <r>
      <rPr>
        <b/>
        <sz val="11"/>
        <color theme="1"/>
        <rFont val="Arial"/>
        <family val="2"/>
        <charset val="238"/>
      </rPr>
      <t xml:space="preserve">, </t>
    </r>
    <r>
      <rPr>
        <b/>
        <sz val="11"/>
        <color rgb="FF00B050"/>
        <rFont val="Arial"/>
        <family val="2"/>
        <charset val="238"/>
      </rPr>
      <t>na objednávku</t>
    </r>
    <r>
      <rPr>
        <b/>
        <sz val="11"/>
        <color theme="1"/>
        <rFont val="Arial"/>
        <family val="2"/>
        <charset val="238"/>
      </rPr>
      <t xml:space="preserve">, </t>
    </r>
    <r>
      <rPr>
        <b/>
        <sz val="11"/>
        <color rgb="FFFF66FF"/>
        <rFont val="Arial"/>
        <family val="2"/>
        <charset val="238"/>
      </rPr>
      <t>zmena</t>
    </r>
  </si>
  <si>
    <t>CENNÍK PLATNÝ OD 1.9.2026</t>
  </si>
  <si>
    <t>Filtre na vodný kameň</t>
  </si>
  <si>
    <t>Q SIRIO 4</t>
  </si>
  <si>
    <t>Filter na vodný kameň Q SIRiO 4, DN15 (1/2")</t>
  </si>
  <si>
    <t>MF</t>
  </si>
  <si>
    <t xml:space="preserve">Náplň do filtrov SIRIO, 2 ks        </t>
  </si>
  <si>
    <t xml:space="preserve">Náplň do filtrov SIRIO, 12 ks     </t>
  </si>
  <si>
    <t>Magnetické filtre</t>
  </si>
  <si>
    <t>Q ASTRO MAXI P 1</t>
  </si>
  <si>
    <t>Magnetický filter Q ASTRO MAXI P 1"</t>
  </si>
  <si>
    <t>Q ASTRO MAXI P 1 1/4</t>
  </si>
  <si>
    <t>Magnetický filter Q ASTRO MAXI  P1 1/4"</t>
  </si>
  <si>
    <t>Q ASTRO MAXI P 3/4</t>
  </si>
  <si>
    <t>Magnetický filter Q ASTRO MAXI  P 3/4"</t>
  </si>
  <si>
    <t>Q ASTRO MINI P 3/4</t>
  </si>
  <si>
    <t>Magnetický filter Q ASTRO MINI P 3/4"</t>
  </si>
  <si>
    <t xml:space="preserve">S   </t>
  </si>
  <si>
    <t xml:space="preserve">SPDL </t>
  </si>
  <si>
    <t>Expanzné nádrže na TÚV</t>
  </si>
  <si>
    <t>EXTRAVAREM LC 2  1/2" (10 bar)</t>
  </si>
  <si>
    <t>8034108701349</t>
  </si>
  <si>
    <t xml:space="preserve">Expanz. nádrže EXTRAVAREM LC 2L, 1/2" (10 bar) pre TUV     </t>
  </si>
  <si>
    <t>EX</t>
  </si>
  <si>
    <t>EXTRAVAREM LC 5   3/4"</t>
  </si>
  <si>
    <t>8034108701417</t>
  </si>
  <si>
    <t>Expanz. nádrže EXTRAVAREM LC 5L, 3/4" pre TUV   (8 bar)</t>
  </si>
  <si>
    <t>EXTRAVAREM LC  8   3/4"</t>
  </si>
  <si>
    <t>8034108701561</t>
  </si>
  <si>
    <t>Expanz. nádrže EXTRAVAREM LC 8L, 3/4" pre TUV   (8 bar)</t>
  </si>
  <si>
    <t>EXTRAVAREM LC 12   3/4"</t>
  </si>
  <si>
    <t>8034108701691</t>
  </si>
  <si>
    <t>Expanz. nádrže EXTRAVAREM LC 12L, 3/4" pre TUV (8 bar)</t>
  </si>
  <si>
    <t>EXTRAVAREM LC 18    3/4"</t>
  </si>
  <si>
    <t>8034108707204</t>
  </si>
  <si>
    <t xml:space="preserve">Expanz. nádrže EXTRAVAREM LC 18L 3/4" pre TUV (8 bar)          </t>
  </si>
  <si>
    <t>EXTRAVAREM LC 25   3/4"</t>
  </si>
  <si>
    <t>8034108701844</t>
  </si>
  <si>
    <t xml:space="preserve">Expanz. nádrže EXTRAVAREM LC 25L 3/4" pre TUV  (8 bar)               </t>
  </si>
  <si>
    <t>EXTRAVAREM LC 40   3/4"</t>
  </si>
  <si>
    <t xml:space="preserve">Expanz. nádrže EXTRAVAREM LC 40L 3/4" pre TUV  (8 bar)         </t>
  </si>
  <si>
    <t>Expanzné nádrže na kúrenie</t>
  </si>
  <si>
    <t>EXTRAVAREM LR 12  3/4"</t>
  </si>
  <si>
    <t>8034108706818</t>
  </si>
  <si>
    <t>Expanz. nádrže EXTRAVAREM LR 12  3/4" na kúrenie (6 bar)</t>
  </si>
  <si>
    <t>EXTRAVAREM LR 18  3/4"</t>
  </si>
  <si>
    <t>8034108706870</t>
  </si>
  <si>
    <t>Expanz. nádrže EXTRAVAREM LR 18  3/4" na kúrenie (6 bar)</t>
  </si>
  <si>
    <t>EXTRAVAREM LR 25  3/4"</t>
  </si>
  <si>
    <t>8034108706993</t>
  </si>
  <si>
    <t>Expanz. nádrže EXTRAVAREM LR 25L, 3/4" na kúrenie (6 bar)</t>
  </si>
  <si>
    <t>EXTRAVAREM LR 35  3/4"</t>
  </si>
  <si>
    <t>Expanz. nádrže EXTRAVAREM LR 35L,  3/4" na kúrenie (5 bar)</t>
  </si>
  <si>
    <t>EXTRAVAREM LR 40  3/4"</t>
  </si>
  <si>
    <t>Expanz. nádrže EXTRAVAREM LR 40L,  3/4" na kúrenie (5 bar)</t>
  </si>
  <si>
    <t xml:space="preserve">MAXIVAREM LR 35 3/4" </t>
  </si>
  <si>
    <t>Expanz. nádrže MAXIVAREM LR 35L , 3/4" na kúrenie  (5 bar)</t>
  </si>
  <si>
    <t>MAXIVAREM LR 50  3/4"</t>
  </si>
  <si>
    <t>8034108707129</t>
  </si>
  <si>
    <t>Expanz. nádrže MAXIVAREM LR 50L,  3/4" na kúrenie  (6 bar)</t>
  </si>
  <si>
    <t>MAXIVAREM LR 60  1"</t>
  </si>
  <si>
    <t>8034108707181</t>
  </si>
  <si>
    <t>Expanz. nádrže MAXIVAREM LR 60L,  1" na kúrenie  (6 bar)</t>
  </si>
  <si>
    <t>MAXIVAREM LR 80  1"</t>
  </si>
  <si>
    <t>8034108707228</t>
  </si>
  <si>
    <t>Expanz. nádrže MAXIVAREM LR 80L,  1" na kúrenie  (6 bar)</t>
  </si>
  <si>
    <t>MAXIVAREM LR 100  1"</t>
  </si>
  <si>
    <t>Expanz. nádrže MAXIVAREM LR 100L,  1" na kúrenie  (6 bar)</t>
  </si>
  <si>
    <t>MAXIVAREM LR 150 1" 1/2</t>
  </si>
  <si>
    <t>Expanz. nádrže MAXIVAREM LR 150L  1 1/2" na kúrenie  (6 bar)</t>
  </si>
  <si>
    <t>MAXIVAREM LR 200 1" 1/2</t>
  </si>
  <si>
    <t>Expanz. nádrže MAXIVAREM LR 200L  1 1/2" na kúrenie  (6 bar)</t>
  </si>
  <si>
    <t>MAXIVAREM LR 250 1" 1/2</t>
  </si>
  <si>
    <t>Expanz. nádrže MAXIVAREM LR 250L  1 1/2" na kúrenie  (6 bar)</t>
  </si>
  <si>
    <t>MAXIVAREM LR 300 1" 1/2</t>
  </si>
  <si>
    <t>Expanz. nádrže MAXIVAREM LR 300L  1 1/2" na kúrenie  (6 bar)</t>
  </si>
  <si>
    <t>MAXIVAREM LR 400 1" 1/2</t>
  </si>
  <si>
    <t>Expanz. nádrže MAXIVAREM LR 400L  1 1/2" na kúrenie  (6 bar)</t>
  </si>
  <si>
    <t>MAXIVAREM LR 500 1" 1/2</t>
  </si>
  <si>
    <t>Expanz. nádrže MAXIVAREM LR 500L  1 1/2" na kúrenie  (6 bar)</t>
  </si>
  <si>
    <t>MAXIVAREM LR 600 1" 1/2</t>
  </si>
  <si>
    <t>Expanz. nádrže MAXIVAREM LR 600L  1 1/2" na kúrenie  (6 bar)</t>
  </si>
  <si>
    <t>MONT set  2 - 40 L</t>
  </si>
  <si>
    <t>Montážny set na expanzné nádrže    2 - 40 L</t>
  </si>
  <si>
    <t>FILTRE NA VODNÝ KAMEŇ</t>
  </si>
  <si>
    <t>EXPANZNÉ NÁDRŽE/ NÁDOBY</t>
  </si>
  <si>
    <t>QSTYLE  30 CU ANTICALC</t>
  </si>
  <si>
    <t>Závesný elektrický vertikálny ohrievač 30 L, suchý ohrev, ANTICALC, meď</t>
  </si>
  <si>
    <t>QSTYLE  50 CU ANTICALC</t>
  </si>
  <si>
    <t>Závesný elektrický vertikálny ohrievač 50 L, suchý ohrev, ANTICALC, meď</t>
  </si>
  <si>
    <t>QSTYLE  80 CU ANTICALC</t>
  </si>
  <si>
    <t>Závesný elektrický vertikálny ohrievač 80 L, suchý ohrev, ANTICALC, meď</t>
  </si>
  <si>
    <t>QSTYLE  80 CU SLIM ANTICALC</t>
  </si>
  <si>
    <t>Závesný elektrický vertikálny ohrievač 80 L, suchý ohrev, ANTICALC, stenšený design, meď</t>
  </si>
  <si>
    <t>QSTYLE  100 CU ANTICALC</t>
  </si>
  <si>
    <t>Závesný elektrický vertikálny ohrievač 100 L, suchý ohrev, ANTICALC, meď</t>
  </si>
  <si>
    <t>QSTYLE  120 CU ANTICALC</t>
  </si>
  <si>
    <t>Závesný elektrický vertikálny ohrievač 120 L, suchý ohrev, ANTICALC, meď</t>
  </si>
  <si>
    <t>akumulační nádrž 500 L, nesmaltovaná, 1 tepelný výměník, vč. izolace k AKU 500N</t>
  </si>
  <si>
    <t xml:space="preserve">CU 533 SMART White biely termostat WIFI, LCD, programovatelný              </t>
  </si>
  <si>
    <t>CU 533 SMART White</t>
  </si>
  <si>
    <t xml:space="preserve">CU 533 SMART Black čierny termostat WIFI, LCD, programovatelný      </t>
  </si>
  <si>
    <t>CU 533 SMART Black</t>
  </si>
  <si>
    <t>Aktualizovaná verzia 19.8.2026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</si>
</sst>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#,##0.0"/>
    <numFmt numFmtId="165" formatCode="#,##0.0\ &quot;Kg&quot;"/>
    <numFmt numFmtId="166" formatCode="#,##0\ _K_č"/>
    <numFmt numFmtId="167" formatCode="0.0"/>
    <numFmt numFmtId="168" formatCode="[$-405]General"/>
    <numFmt numFmtId="169" formatCode="#,##0.00\ &quot;€&quot;"/>
    <numFmt numFmtId="170" formatCode="_-* #,##0.00\ _F_t_-;\-* #,##0.00\ _F_t_-;_-* &quot;-&quot;??\ _F_t_-;_-@_-"/>
    <numFmt numFmtId="171" formatCode="#,##0.0&quot; Kg&quot;"/>
  </numFmts>
  <fonts count="9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2" tint="-9.9978637043366805E-2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theme="2" tint="-0.249977111117893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1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B050"/>
      <name val="Arial"/>
      <family val="2"/>
      <charset val="238"/>
    </font>
    <font>
      <b/>
      <sz val="11"/>
      <color theme="8" tint="-0.249977111117893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sz val="11"/>
      <color theme="8" tint="-0.249977111117893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Tahoma"/>
      <family val="2"/>
      <charset val="238"/>
    </font>
    <font>
      <b/>
      <sz val="16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FF000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rgb="FF0070C0"/>
      <name val="Tahoma"/>
      <family val="2"/>
      <charset val="238"/>
    </font>
    <font>
      <b/>
      <u/>
      <sz val="10"/>
      <color rgb="FF0070C0"/>
      <name val="Arial"/>
      <family val="2"/>
      <charset val="238"/>
    </font>
    <font>
      <b/>
      <sz val="10"/>
      <color rgb="FF00B050"/>
      <name val="Tahoma"/>
      <family val="2"/>
      <charset val="238"/>
    </font>
    <font>
      <b/>
      <sz val="11"/>
      <color rgb="FF00B050"/>
      <name val="Tahoma"/>
      <family val="2"/>
      <charset val="238"/>
    </font>
    <font>
      <u/>
      <sz val="11"/>
      <name val="Calibri"/>
      <family val="2"/>
      <scheme val="minor"/>
    </font>
    <font>
      <b/>
      <sz val="11"/>
      <color rgb="FFFFC00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0"/>
      <color rgb="FFFF0000"/>
      <name val="Tahoma"/>
      <family val="2"/>
      <charset val="238"/>
    </font>
    <font>
      <b/>
      <u/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u/>
      <sz val="11"/>
      <color rgb="FF00B050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u/>
      <sz val="11"/>
      <color rgb="FF0070C0"/>
      <name val="Calibri"/>
      <family val="2"/>
      <scheme val="minor"/>
    </font>
    <font>
      <b/>
      <sz val="11"/>
      <color rgb="FFFF66FF"/>
      <name val="Arial"/>
      <family val="2"/>
      <charset val="238"/>
    </font>
    <font>
      <u/>
      <sz val="11"/>
      <color rgb="FF00B050"/>
      <name val="Calibri"/>
      <family val="2"/>
      <scheme val="minor"/>
    </font>
    <font>
      <sz val="11"/>
      <color theme="0" tint="-0.34998626667073579"/>
      <name val="Arial"/>
      <family val="2"/>
      <charset val="238"/>
    </font>
    <font>
      <b/>
      <sz val="11"/>
      <name val="Aptos"/>
      <family val="2"/>
    </font>
    <font>
      <b/>
      <sz val="12"/>
      <name val="Aptos"/>
      <family val="2"/>
    </font>
    <font>
      <u/>
      <sz val="12"/>
      <name val="Aptos"/>
      <family val="2"/>
    </font>
    <font>
      <b/>
      <u/>
      <sz val="11"/>
      <name val="Aptos"/>
      <family val="2"/>
    </font>
    <font>
      <b/>
      <sz val="9"/>
      <name val="Arial"/>
      <family val="2"/>
      <charset val="238"/>
    </font>
    <font>
      <b/>
      <sz val="9"/>
      <name val="Tahoma"/>
      <family val="2"/>
      <charset val="238"/>
    </font>
    <font>
      <b/>
      <u/>
      <sz val="9"/>
      <name val="Arial"/>
      <family val="2"/>
      <charset val="238"/>
    </font>
    <font>
      <b/>
      <sz val="12"/>
      <color rgb="FF0070C0"/>
      <name val="Aptos"/>
      <family val="2"/>
      <charset val="238"/>
    </font>
    <font>
      <u/>
      <sz val="12"/>
      <color rgb="FF0070C0"/>
      <name val="Aptos"/>
      <family val="2"/>
      <charset val="238"/>
    </font>
    <font>
      <b/>
      <sz val="11"/>
      <color rgb="FF0070C0"/>
      <name val="Aptos"/>
      <family val="2"/>
      <charset val="238"/>
    </font>
    <font>
      <b/>
      <u/>
      <sz val="11"/>
      <color rgb="FF0070C0"/>
      <name val="Aptos"/>
      <family val="2"/>
      <charset val="238"/>
    </font>
    <font>
      <u/>
      <sz val="11"/>
      <color rgb="FF0070C0"/>
      <name val="Aptos"/>
      <family val="2"/>
      <charset val="238"/>
    </font>
    <font>
      <b/>
      <sz val="11"/>
      <color rgb="FF00B050"/>
      <name val="Aptos"/>
      <family val="2"/>
      <charset val="238"/>
    </font>
    <font>
      <b/>
      <u/>
      <sz val="11"/>
      <color rgb="FF00B050"/>
      <name val="Aptos"/>
      <family val="2"/>
      <charset val="238"/>
    </font>
  </fonts>
  <fills count="72">
    <fill>
      <patternFill patternType="none"/>
    </fill>
    <fill>
      <patternFill patternType="gray125"/>
    </fill>
    <fill>
      <patternFill patternType="solid">
        <fgColor theme="2" tint="-9.9978637043366805E-2"/>
        <bgColor rgb="FFC0C0C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0C0C0"/>
      </patternFill>
    </fill>
    <fill>
      <patternFill patternType="solid">
        <fgColor theme="4" tint="0.39997558519241921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  <fill>
      <patternFill patternType="solid">
        <fgColor theme="7" tint="0.59999389629810485"/>
        <bgColor rgb="FFBFBFB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theme="5" tint="0.59999389629810485"/>
        <bgColor rgb="FFC0C0C0"/>
      </patternFill>
    </fill>
    <fill>
      <patternFill patternType="solid">
        <fgColor theme="5" tint="0.59999389629810485"/>
        <bgColor rgb="FFBFBFB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FFCC"/>
        <bgColor rgb="FFC0C0C0"/>
      </patternFill>
    </fill>
    <fill>
      <patternFill patternType="solid">
        <fgColor rgb="FF00FFCC"/>
        <bgColor rgb="FFBFBFBF"/>
      </patternFill>
    </fill>
    <fill>
      <patternFill patternType="solid">
        <fgColor rgb="FF96A6BC"/>
        <bgColor indexed="64"/>
      </patternFill>
    </fill>
    <fill>
      <patternFill patternType="solid">
        <fgColor rgb="FF96A6BC"/>
        <bgColor rgb="FFC0C0C0"/>
      </patternFill>
    </fill>
    <fill>
      <patternFill patternType="solid">
        <fgColor rgb="FF96A6BC"/>
        <bgColor rgb="FFBFBFBF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BFBFBF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medium">
        <color indexed="64"/>
      </left>
      <right style="medium">
        <color indexed="64"/>
      </right>
      <top style="thin">
        <color theme="2"/>
      </top>
      <bottom style="medium">
        <color indexed="64"/>
      </bottom>
      <diagonal/>
    </border>
    <border>
      <left/>
      <right/>
      <top style="thin">
        <color theme="2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medium">
        <color indexed="64"/>
      </right>
      <top/>
      <bottom style="thin">
        <color theme="2"/>
      </bottom>
      <diagonal/>
    </border>
    <border>
      <left/>
      <right style="medium">
        <color indexed="64"/>
      </right>
      <top style="thin">
        <color theme="2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B0F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B0F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90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6" fillId="0" borderId="0"/>
    <xf numFmtId="168" fontId="18" fillId="0" borderId="0" applyBorder="0" applyProtection="0"/>
    <xf numFmtId="0" fontId="1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" fillId="0" borderId="0"/>
    <xf numFmtId="0" fontId="16" fillId="0" borderId="0"/>
    <xf numFmtId="0" fontId="1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9" fillId="0" borderId="40" applyNumberFormat="0" applyFill="0" applyAlignment="0" applyProtection="0"/>
    <xf numFmtId="0" fontId="40" fillId="0" borderId="41" applyNumberFormat="0" applyFill="0" applyAlignment="0" applyProtection="0"/>
    <xf numFmtId="0" fontId="41" fillId="0" borderId="42" applyNumberFormat="0" applyFill="0" applyAlignment="0" applyProtection="0"/>
    <xf numFmtId="0" fontId="41" fillId="0" borderId="0" applyNumberFormat="0" applyFill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8" borderId="43" applyNumberFormat="0" applyAlignment="0" applyProtection="0"/>
    <xf numFmtId="0" fontId="45" fillId="29" borderId="44" applyNumberFormat="0" applyAlignment="0" applyProtection="0"/>
    <xf numFmtId="0" fontId="46" fillId="29" borderId="43" applyNumberFormat="0" applyAlignment="0" applyProtection="0"/>
    <xf numFmtId="0" fontId="47" fillId="0" borderId="45" applyNumberFormat="0" applyFill="0" applyAlignment="0" applyProtection="0"/>
    <xf numFmtId="0" fontId="48" fillId="30" borderId="46" applyNumberFormat="0" applyAlignment="0" applyProtection="0"/>
    <xf numFmtId="0" fontId="49" fillId="0" borderId="0" applyNumberFormat="0" applyFill="0" applyBorder="0" applyAlignment="0" applyProtection="0"/>
    <xf numFmtId="0" fontId="1" fillId="31" borderId="47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48" applyNumberFormat="0" applyFill="0" applyAlignment="0" applyProtection="0"/>
    <xf numFmtId="0" fontId="5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2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52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52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52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52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27" borderId="0" applyNumberFormat="0" applyBorder="0" applyAlignment="0" applyProtection="0"/>
    <xf numFmtId="0" fontId="52" fillId="35" borderId="0" applyNumberFormat="0" applyBorder="0" applyAlignment="0" applyProtection="0"/>
    <xf numFmtId="0" fontId="52" fillId="39" borderId="0" applyNumberFormat="0" applyBorder="0" applyAlignment="0" applyProtection="0"/>
    <xf numFmtId="0" fontId="52" fillId="43" borderId="0" applyNumberFormat="0" applyBorder="0" applyAlignment="0" applyProtection="0"/>
    <xf numFmtId="0" fontId="52" fillId="47" borderId="0" applyNumberFormat="0" applyBorder="0" applyAlignment="0" applyProtection="0"/>
    <xf numFmtId="0" fontId="52" fillId="51" borderId="0" applyNumberFormat="0" applyBorder="0" applyAlignment="0" applyProtection="0"/>
    <xf numFmtId="0" fontId="52" fillId="5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87">
    <xf numFmtId="0" fontId="0" fillId="0" borderId="0" xfId="0"/>
    <xf numFmtId="3" fontId="2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1" fontId="5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6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5" borderId="7" xfId="0" applyNumberFormat="1" applyFont="1" applyFill="1" applyBorder="1" applyAlignment="1">
      <alignment horizontal="center" vertical="center"/>
    </xf>
    <xf numFmtId="14" fontId="2" fillId="4" borderId="7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3" fontId="2" fillId="5" borderId="7" xfId="0" applyNumberFormat="1" applyFont="1" applyFill="1" applyBorder="1" applyAlignment="1">
      <alignment horizontal="center"/>
    </xf>
    <xf numFmtId="3" fontId="2" fillId="5" borderId="7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2" fillId="5" borderId="7" xfId="0" applyFont="1" applyFill="1" applyBorder="1" applyAlignment="1">
      <alignment horizontal="left" vertical="center"/>
    </xf>
    <xf numFmtId="165" fontId="2" fillId="5" borderId="7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2" fillId="5" borderId="7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" fontId="11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66" fontId="2" fillId="5" borderId="7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166" fontId="2" fillId="5" borderId="7" xfId="0" applyNumberFormat="1" applyFont="1" applyFill="1" applyBorder="1" applyAlignment="1">
      <alignment vertical="center"/>
    </xf>
    <xf numFmtId="164" fontId="11" fillId="0" borderId="5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166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 vertical="center"/>
    </xf>
    <xf numFmtId="166" fontId="2" fillId="0" borderId="9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167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5" fillId="0" borderId="0" xfId="0" applyFont="1"/>
    <xf numFmtId="0" fontId="2" fillId="0" borderId="16" xfId="0" applyFont="1" applyBorder="1" applyAlignment="1">
      <alignment horizontal="left" vertical="center"/>
    </xf>
    <xf numFmtId="166" fontId="2" fillId="0" borderId="16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" fontId="2" fillId="0" borderId="5" xfId="9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7" fillId="4" borderId="10" xfId="2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0" fillId="0" borderId="0" xfId="0" applyFont="1"/>
    <xf numFmtId="0" fontId="2" fillId="9" borderId="6" xfId="0" applyFont="1" applyFill="1" applyBorder="1" applyAlignment="1">
      <alignment horizontal="left" vertical="center"/>
    </xf>
    <xf numFmtId="0" fontId="2" fillId="9" borderId="7" xfId="0" applyFont="1" applyFill="1" applyBorder="1" applyAlignment="1">
      <alignment horizontal="left" vertical="center"/>
    </xf>
    <xf numFmtId="3" fontId="2" fillId="9" borderId="7" xfId="0" applyNumberFormat="1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 wrapText="1"/>
    </xf>
    <xf numFmtId="164" fontId="2" fillId="9" borderId="7" xfId="0" applyNumberFormat="1" applyFont="1" applyFill="1" applyBorder="1" applyAlignment="1">
      <alignment horizontal="center" vertical="center" wrapText="1"/>
    </xf>
    <xf numFmtId="3" fontId="2" fillId="9" borderId="7" xfId="0" applyNumberFormat="1" applyFont="1" applyFill="1" applyBorder="1" applyAlignment="1">
      <alignment horizontal="center" vertical="center" wrapText="1"/>
    </xf>
    <xf numFmtId="0" fontId="15" fillId="9" borderId="0" xfId="0" applyFont="1" applyFill="1"/>
    <xf numFmtId="0" fontId="2" fillId="10" borderId="6" xfId="0" applyFont="1" applyFill="1" applyBorder="1" applyAlignment="1">
      <alignment horizontal="left" vertical="center"/>
    </xf>
    <xf numFmtId="1" fontId="2" fillId="10" borderId="7" xfId="0" applyNumberFormat="1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164" fontId="2" fillId="10" borderId="7" xfId="0" applyNumberFormat="1" applyFont="1" applyFill="1" applyBorder="1" applyAlignment="1">
      <alignment horizontal="center" vertical="center"/>
    </xf>
    <xf numFmtId="164" fontId="2" fillId="11" borderId="7" xfId="0" applyNumberFormat="1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vertical="center"/>
    </xf>
    <xf numFmtId="3" fontId="2" fillId="10" borderId="7" xfId="0" applyNumberFormat="1" applyFont="1" applyFill="1" applyBorder="1" applyAlignment="1">
      <alignment horizontal="center" vertical="center"/>
    </xf>
    <xf numFmtId="14" fontId="2" fillId="9" borderId="7" xfId="0" applyNumberFormat="1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vertical="center"/>
    </xf>
    <xf numFmtId="3" fontId="2" fillId="11" borderId="7" xfId="0" applyNumberFormat="1" applyFont="1" applyFill="1" applyBorder="1" applyAlignment="1">
      <alignment horizontal="center" vertical="center"/>
    </xf>
    <xf numFmtId="3" fontId="2" fillId="11" borderId="14" xfId="0" applyNumberFormat="1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0" fillId="9" borderId="0" xfId="0" applyFont="1" applyFill="1"/>
    <xf numFmtId="0" fontId="2" fillId="12" borderId="7" xfId="0" applyFont="1" applyFill="1" applyBorder="1" applyAlignment="1">
      <alignment horizontal="center" vertical="center"/>
    </xf>
    <xf numFmtId="0" fontId="15" fillId="12" borderId="0" xfId="0" applyFont="1" applyFill="1"/>
    <xf numFmtId="0" fontId="2" fillId="5" borderId="2" xfId="0" applyFont="1" applyFill="1" applyBorder="1" applyAlignment="1">
      <alignment vertical="center"/>
    </xf>
    <xf numFmtId="3" fontId="2" fillId="5" borderId="2" xfId="0" applyNumberFormat="1" applyFont="1" applyFill="1" applyBorder="1" applyAlignment="1">
      <alignment horizontal="center"/>
    </xf>
    <xf numFmtId="171" fontId="2" fillId="0" borderId="5" xfId="0" applyNumberFormat="1" applyFont="1" applyBorder="1" applyAlignment="1">
      <alignment horizontal="center" vertical="center"/>
    </xf>
    <xf numFmtId="0" fontId="28" fillId="0" borderId="0" xfId="24" applyFont="1"/>
    <xf numFmtId="0" fontId="15" fillId="15" borderId="6" xfId="0" applyFont="1" applyFill="1" applyBorder="1"/>
    <xf numFmtId="0" fontId="15" fillId="15" borderId="7" xfId="0" applyFont="1" applyFill="1" applyBorder="1"/>
    <xf numFmtId="0" fontId="15" fillId="15" borderId="10" xfId="0" applyFont="1" applyFill="1" applyBorder="1"/>
    <xf numFmtId="0" fontId="15" fillId="15" borderId="0" xfId="0" applyFont="1" applyFill="1"/>
    <xf numFmtId="0" fontId="2" fillId="16" borderId="15" xfId="0" applyFont="1" applyFill="1" applyBorder="1" applyAlignment="1">
      <alignment horizontal="left" vertical="center"/>
    </xf>
    <xf numFmtId="0" fontId="2" fillId="16" borderId="14" xfId="0" applyFont="1" applyFill="1" applyBorder="1" applyAlignment="1">
      <alignment horizontal="left" vertical="center"/>
    </xf>
    <xf numFmtId="1" fontId="2" fillId="16" borderId="14" xfId="0" applyNumberFormat="1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164" fontId="2" fillId="17" borderId="14" xfId="0" applyNumberFormat="1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vertical="center"/>
    </xf>
    <xf numFmtId="3" fontId="2" fillId="17" borderId="14" xfId="0" applyNumberFormat="1" applyFont="1" applyFill="1" applyBorder="1" applyAlignment="1">
      <alignment horizontal="center" vertical="center"/>
    </xf>
    <xf numFmtId="14" fontId="2" fillId="15" borderId="14" xfId="0" applyNumberFormat="1" applyFont="1" applyFill="1" applyBorder="1" applyAlignment="1">
      <alignment horizontal="center" vertical="center"/>
    </xf>
    <xf numFmtId="0" fontId="2" fillId="16" borderId="6" xfId="0" applyFont="1" applyFill="1" applyBorder="1" applyAlignment="1">
      <alignment horizontal="left" vertical="center"/>
    </xf>
    <xf numFmtId="1" fontId="2" fillId="16" borderId="7" xfId="0" applyNumberFormat="1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2" fillId="17" borderId="7" xfId="0" applyFont="1" applyFill="1" applyBorder="1" applyAlignment="1">
      <alignment horizontal="center" vertical="center"/>
    </xf>
    <xf numFmtId="164" fontId="2" fillId="17" borderId="7" xfId="0" applyNumberFormat="1" applyFont="1" applyFill="1" applyBorder="1" applyAlignment="1">
      <alignment horizontal="center" vertical="center"/>
    </xf>
    <xf numFmtId="0" fontId="2" fillId="17" borderId="7" xfId="0" applyFont="1" applyFill="1" applyBorder="1" applyAlignment="1">
      <alignment vertical="center"/>
    </xf>
    <xf numFmtId="3" fontId="2" fillId="17" borderId="7" xfId="0" applyNumberFormat="1" applyFont="1" applyFill="1" applyBorder="1" applyAlignment="1">
      <alignment horizontal="center" vertical="center"/>
    </xf>
    <xf numFmtId="14" fontId="2" fillId="15" borderId="7" xfId="0" applyNumberFormat="1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164" fontId="2" fillId="15" borderId="2" xfId="0" applyNumberFormat="1" applyFont="1" applyFill="1" applyBorder="1" applyAlignment="1">
      <alignment horizontal="center" vertical="center"/>
    </xf>
    <xf numFmtId="165" fontId="2" fillId="15" borderId="7" xfId="0" applyNumberFormat="1" applyFont="1" applyFill="1" applyBorder="1" applyAlignment="1">
      <alignment horizontal="center" vertical="center"/>
    </xf>
    <xf numFmtId="166" fontId="2" fillId="15" borderId="7" xfId="0" applyNumberFormat="1" applyFont="1" applyFill="1" applyBorder="1" applyAlignment="1">
      <alignment horizontal="center" vertical="center"/>
    </xf>
    <xf numFmtId="3" fontId="2" fillId="15" borderId="7" xfId="0" applyNumberFormat="1" applyFont="1" applyFill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2" fillId="15" borderId="6" xfId="0" applyFont="1" applyFill="1" applyBorder="1" applyAlignment="1">
      <alignment horizontal="left" vertical="center"/>
    </xf>
    <xf numFmtId="1" fontId="2" fillId="15" borderId="7" xfId="0" applyNumberFormat="1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 wrapText="1"/>
    </xf>
    <xf numFmtId="164" fontId="2" fillId="15" borderId="7" xfId="0" applyNumberFormat="1" applyFont="1" applyFill="1" applyBorder="1" applyAlignment="1">
      <alignment horizontal="center" vertical="center" wrapText="1"/>
    </xf>
    <xf numFmtId="164" fontId="2" fillId="15" borderId="7" xfId="0" applyNumberFormat="1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/>
    </xf>
    <xf numFmtId="0" fontId="15" fillId="18" borderId="6" xfId="0" applyFont="1" applyFill="1" applyBorder="1"/>
    <xf numFmtId="0" fontId="15" fillId="18" borderId="7" xfId="0" applyFont="1" applyFill="1" applyBorder="1"/>
    <xf numFmtId="0" fontId="15" fillId="18" borderId="10" xfId="0" applyFont="1" applyFill="1" applyBorder="1"/>
    <xf numFmtId="0" fontId="15" fillId="18" borderId="0" xfId="0" applyFont="1" applyFill="1"/>
    <xf numFmtId="0" fontId="2" fillId="19" borderId="6" xfId="0" applyFont="1" applyFill="1" applyBorder="1" applyAlignment="1">
      <alignment horizontal="left" vertical="center"/>
    </xf>
    <xf numFmtId="1" fontId="2" fillId="19" borderId="7" xfId="0" applyNumberFormat="1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 vertical="center"/>
    </xf>
    <xf numFmtId="0" fontId="2" fillId="20" borderId="7" xfId="0" applyFont="1" applyFill="1" applyBorder="1" applyAlignment="1">
      <alignment horizontal="center" vertical="center"/>
    </xf>
    <xf numFmtId="164" fontId="2" fillId="20" borderId="7" xfId="0" applyNumberFormat="1" applyFont="1" applyFill="1" applyBorder="1" applyAlignment="1">
      <alignment horizontal="center" vertical="center"/>
    </xf>
    <xf numFmtId="0" fontId="2" fillId="20" borderId="7" xfId="0" applyFont="1" applyFill="1" applyBorder="1" applyAlignment="1">
      <alignment vertical="center"/>
    </xf>
    <xf numFmtId="3" fontId="2" fillId="20" borderId="7" xfId="0" applyNumberFormat="1" applyFont="1" applyFill="1" applyBorder="1" applyAlignment="1">
      <alignment horizontal="center" vertical="center"/>
    </xf>
    <xf numFmtId="14" fontId="2" fillId="18" borderId="7" xfId="0" applyNumberFormat="1" applyFont="1" applyFill="1" applyBorder="1" applyAlignment="1">
      <alignment horizontal="center" vertical="center"/>
    </xf>
    <xf numFmtId="0" fontId="2" fillId="7" borderId="5" xfId="12" applyFont="1" applyFill="1" applyBorder="1" applyAlignment="1">
      <alignment horizontal="left" vertical="center"/>
    </xf>
    <xf numFmtId="1" fontId="2" fillId="7" borderId="5" xfId="12" applyNumberFormat="1" applyFont="1" applyFill="1" applyBorder="1" applyAlignment="1">
      <alignment horizontal="center" vertical="center"/>
    </xf>
    <xf numFmtId="0" fontId="2" fillId="0" borderId="5" xfId="12" applyFont="1" applyBorder="1" applyAlignment="1">
      <alignment horizontal="center" vertical="center"/>
    </xf>
    <xf numFmtId="0" fontId="2" fillId="7" borderId="5" xfId="12" applyFont="1" applyFill="1" applyBorder="1" applyAlignment="1">
      <alignment horizontal="center" vertical="center"/>
    </xf>
    <xf numFmtId="164" fontId="2" fillId="7" borderId="5" xfId="12" applyNumberFormat="1" applyFont="1" applyFill="1" applyBorder="1" applyAlignment="1">
      <alignment horizontal="center" vertical="center"/>
    </xf>
    <xf numFmtId="3" fontId="2" fillId="7" borderId="5" xfId="12" applyNumberFormat="1" applyFont="1" applyFill="1" applyBorder="1" applyAlignment="1">
      <alignment horizontal="center" vertical="center"/>
    </xf>
    <xf numFmtId="0" fontId="2" fillId="7" borderId="0" xfId="12" applyFont="1" applyFill="1" applyAlignment="1">
      <alignment vertical="center"/>
    </xf>
    <xf numFmtId="0" fontId="2" fillId="7" borderId="16" xfId="12" applyFont="1" applyFill="1" applyBorder="1" applyAlignment="1">
      <alignment vertical="center"/>
    </xf>
    <xf numFmtId="0" fontId="20" fillId="18" borderId="0" xfId="0" applyFont="1" applyFill="1"/>
    <xf numFmtId="1" fontId="2" fillId="19" borderId="14" xfId="0" applyNumberFormat="1" applyFont="1" applyFill="1" applyBorder="1" applyAlignment="1">
      <alignment horizontal="center" vertical="center"/>
    </xf>
    <xf numFmtId="3" fontId="2" fillId="21" borderId="7" xfId="0" applyNumberFormat="1" applyFont="1" applyFill="1" applyBorder="1" applyAlignment="1">
      <alignment horizontal="center" vertical="center"/>
    </xf>
    <xf numFmtId="0" fontId="2" fillId="21" borderId="7" xfId="0" applyFont="1" applyFill="1" applyBorder="1" applyAlignment="1">
      <alignment horizontal="center" vertical="center"/>
    </xf>
    <xf numFmtId="14" fontId="2" fillId="21" borderId="7" xfId="0" applyNumberFormat="1" applyFont="1" applyFill="1" applyBorder="1" applyAlignment="1">
      <alignment horizontal="center" vertical="center"/>
    </xf>
    <xf numFmtId="0" fontId="15" fillId="21" borderId="6" xfId="0" applyFont="1" applyFill="1" applyBorder="1"/>
    <xf numFmtId="0" fontId="15" fillId="21" borderId="7" xfId="0" applyFont="1" applyFill="1" applyBorder="1"/>
    <xf numFmtId="0" fontId="15" fillId="21" borderId="10" xfId="0" applyFont="1" applyFill="1" applyBorder="1"/>
    <xf numFmtId="0" fontId="15" fillId="21" borderId="0" xfId="0" applyFont="1" applyFill="1"/>
    <xf numFmtId="164" fontId="2" fillId="21" borderId="7" xfId="0" applyNumberFormat="1" applyFont="1" applyFill="1" applyBorder="1" applyAlignment="1">
      <alignment horizontal="center" vertical="center"/>
    </xf>
    <xf numFmtId="165" fontId="2" fillId="21" borderId="7" xfId="0" applyNumberFormat="1" applyFont="1" applyFill="1" applyBorder="1" applyAlignment="1">
      <alignment horizontal="center" vertical="center"/>
    </xf>
    <xf numFmtId="0" fontId="2" fillId="21" borderId="7" xfId="0" applyFont="1" applyFill="1" applyBorder="1" applyAlignment="1">
      <alignment horizontal="center"/>
    </xf>
    <xf numFmtId="4" fontId="5" fillId="0" borderId="5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11" fillId="0" borderId="5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0" fontId="15" fillId="0" borderId="7" xfId="0" applyFont="1" applyBorder="1"/>
    <xf numFmtId="0" fontId="9" fillId="0" borderId="7" xfId="0" applyFont="1" applyBorder="1" applyAlignment="1">
      <alignment vertical="center"/>
    </xf>
    <xf numFmtId="0" fontId="2" fillId="18" borderId="2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left" vertical="center"/>
    </xf>
    <xf numFmtId="1" fontId="2" fillId="18" borderId="2" xfId="0" applyNumberFormat="1" applyFont="1" applyFill="1" applyBorder="1" applyAlignment="1">
      <alignment horizontal="center" vertical="center"/>
    </xf>
    <xf numFmtId="164" fontId="2" fillId="18" borderId="2" xfId="0" applyNumberFormat="1" applyFont="1" applyFill="1" applyBorder="1" applyAlignment="1">
      <alignment horizontal="center" vertical="center"/>
    </xf>
    <xf numFmtId="3" fontId="2" fillId="18" borderId="2" xfId="0" applyNumberFormat="1" applyFont="1" applyFill="1" applyBorder="1" applyAlignment="1">
      <alignment horizontal="center" vertical="center"/>
    </xf>
    <xf numFmtId="14" fontId="2" fillId="18" borderId="2" xfId="0" applyNumberFormat="1" applyFont="1" applyFill="1" applyBorder="1" applyAlignment="1">
      <alignment horizontal="center" vertical="center"/>
    </xf>
    <xf numFmtId="0" fontId="15" fillId="18" borderId="2" xfId="0" applyFont="1" applyFill="1" applyBorder="1"/>
    <xf numFmtId="0" fontId="2" fillId="0" borderId="3" xfId="24" applyFont="1" applyBorder="1" applyAlignment="1">
      <alignment horizontal="center" vertical="center"/>
    </xf>
    <xf numFmtId="164" fontId="2" fillId="0" borderId="3" xfId="24" applyNumberFormat="1" applyFont="1" applyBorder="1" applyAlignment="1">
      <alignment horizontal="center" vertical="center"/>
    </xf>
    <xf numFmtId="165" fontId="2" fillId="0" borderId="3" xfId="24" applyNumberFormat="1" applyFont="1" applyBorder="1" applyAlignment="1">
      <alignment horizontal="center" vertical="center"/>
    </xf>
    <xf numFmtId="0" fontId="2" fillId="0" borderId="3" xfId="24" applyFont="1" applyBorder="1" applyAlignment="1">
      <alignment horizontal="center"/>
    </xf>
    <xf numFmtId="166" fontId="2" fillId="0" borderId="3" xfId="24" applyNumberFormat="1" applyFont="1" applyBorder="1" applyAlignment="1">
      <alignment horizontal="center" vertical="center"/>
    </xf>
    <xf numFmtId="3" fontId="2" fillId="0" borderId="3" xfId="24" applyNumberFormat="1" applyFont="1" applyBorder="1" applyAlignment="1">
      <alignment horizontal="center" vertical="center"/>
    </xf>
    <xf numFmtId="14" fontId="2" fillId="0" borderId="3" xfId="24" applyNumberFormat="1" applyFont="1" applyBorder="1" applyAlignment="1">
      <alignment horizontal="center" vertical="center"/>
    </xf>
    <xf numFmtId="14" fontId="2" fillId="0" borderId="4" xfId="24" applyNumberFormat="1" applyFont="1" applyBorder="1" applyAlignment="1">
      <alignment horizontal="center" vertical="center"/>
    </xf>
    <xf numFmtId="0" fontId="8" fillId="0" borderId="3" xfId="24" applyFont="1" applyBorder="1" applyAlignment="1">
      <alignment horizontal="center" vertical="center"/>
    </xf>
    <xf numFmtId="0" fontId="8" fillId="0" borderId="1" xfId="24" applyFont="1" applyBorder="1" applyAlignment="1">
      <alignment horizontal="center" vertical="center"/>
    </xf>
    <xf numFmtId="0" fontId="2" fillId="0" borderId="5" xfId="24" applyFont="1" applyBorder="1" applyAlignment="1">
      <alignment horizontal="center" vertical="center"/>
    </xf>
    <xf numFmtId="164" fontId="2" fillId="0" borderId="5" xfId="24" applyNumberFormat="1" applyFont="1" applyBorder="1" applyAlignment="1">
      <alignment horizontal="center" vertical="center"/>
    </xf>
    <xf numFmtId="165" fontId="2" fillId="0" borderId="5" xfId="24" applyNumberFormat="1" applyFont="1" applyBorder="1" applyAlignment="1">
      <alignment horizontal="center" vertical="center"/>
    </xf>
    <xf numFmtId="0" fontId="2" fillId="0" borderId="5" xfId="24" applyFont="1" applyBorder="1" applyAlignment="1">
      <alignment horizontal="center"/>
    </xf>
    <xf numFmtId="166" fontId="2" fillId="0" borderId="5" xfId="24" applyNumberFormat="1" applyFont="1" applyBorder="1" applyAlignment="1">
      <alignment horizontal="center" vertical="center"/>
    </xf>
    <xf numFmtId="3" fontId="2" fillId="0" borderId="5" xfId="24" applyNumberFormat="1" applyFont="1" applyBorder="1" applyAlignment="1">
      <alignment horizontal="center" vertical="center"/>
    </xf>
    <xf numFmtId="14" fontId="2" fillId="0" borderId="5" xfId="24" applyNumberFormat="1" applyFont="1" applyBorder="1" applyAlignment="1">
      <alignment horizontal="center" vertical="center"/>
    </xf>
    <xf numFmtId="14" fontId="2" fillId="0" borderId="8" xfId="24" applyNumberFormat="1" applyFont="1" applyBorder="1" applyAlignment="1">
      <alignment horizontal="center" vertical="center"/>
    </xf>
    <xf numFmtId="0" fontId="8" fillId="0" borderId="5" xfId="24" applyFont="1" applyBorder="1" applyAlignment="1">
      <alignment horizontal="center" vertical="center"/>
    </xf>
    <xf numFmtId="0" fontId="8" fillId="0" borderId="16" xfId="24" applyFont="1" applyBorder="1" applyAlignment="1">
      <alignment horizontal="center" vertical="center"/>
    </xf>
    <xf numFmtId="0" fontId="2" fillId="0" borderId="9" xfId="24" applyFont="1" applyBorder="1" applyAlignment="1">
      <alignment horizontal="center" vertical="center"/>
    </xf>
    <xf numFmtId="164" fontId="2" fillId="0" borderId="9" xfId="24" applyNumberFormat="1" applyFont="1" applyBorder="1" applyAlignment="1">
      <alignment horizontal="center" vertical="center"/>
    </xf>
    <xf numFmtId="0" fontId="2" fillId="0" borderId="9" xfId="24" applyFont="1" applyBorder="1" applyAlignment="1">
      <alignment horizontal="center"/>
    </xf>
    <xf numFmtId="3" fontId="2" fillId="0" borderId="9" xfId="24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2" fillId="0" borderId="16" xfId="24" applyFont="1" applyBorder="1" applyAlignment="1">
      <alignment horizontal="center" vertical="center"/>
    </xf>
    <xf numFmtId="0" fontId="2" fillId="0" borderId="8" xfId="24" applyFont="1" applyBorder="1" applyAlignment="1">
      <alignment horizontal="center" vertical="center"/>
    </xf>
    <xf numFmtId="0" fontId="2" fillId="0" borderId="1" xfId="24" applyFont="1" applyBorder="1" applyAlignment="1">
      <alignment horizontal="center" vertical="center"/>
    </xf>
    <xf numFmtId="0" fontId="2" fillId="0" borderId="4" xfId="24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18" borderId="7" xfId="0" applyFont="1" applyFill="1" applyBorder="1" applyAlignment="1">
      <alignment horizontal="center"/>
    </xf>
    <xf numFmtId="0" fontId="15" fillId="21" borderId="7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" fontId="2" fillId="6" borderId="3" xfId="0" applyNumberFormat="1" applyFont="1" applyFill="1" applyBorder="1"/>
    <xf numFmtId="4" fontId="2" fillId="6" borderId="5" xfId="0" applyNumberFormat="1" applyFont="1" applyFill="1" applyBorder="1"/>
    <xf numFmtId="4" fontId="2" fillId="6" borderId="9" xfId="0" applyNumberFormat="1" applyFont="1" applyFill="1" applyBorder="1"/>
    <xf numFmtId="4" fontId="5" fillId="6" borderId="9" xfId="0" applyNumberFormat="1" applyFont="1" applyFill="1" applyBorder="1"/>
    <xf numFmtId="4" fontId="5" fillId="6" borderId="5" xfId="0" applyNumberFormat="1" applyFont="1" applyFill="1" applyBorder="1"/>
    <xf numFmtId="0" fontId="2" fillId="0" borderId="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3" xfId="24" applyFont="1" applyBorder="1"/>
    <xf numFmtId="0" fontId="2" fillId="0" borderId="5" xfId="24" applyFont="1" applyBorder="1"/>
    <xf numFmtId="4" fontId="2" fillId="6" borderId="5" xfId="0" applyNumberFormat="1" applyFont="1" applyFill="1" applyBorder="1" applyAlignment="1">
      <alignment vertical="center"/>
    </xf>
    <xf numFmtId="4" fontId="2" fillId="6" borderId="5" xfId="24" applyNumberFormat="1" applyFont="1" applyFill="1" applyBorder="1"/>
    <xf numFmtId="4" fontId="2" fillId="6" borderId="9" xfId="24" applyNumberFormat="1" applyFont="1" applyFill="1" applyBorder="1"/>
    <xf numFmtId="0" fontId="15" fillId="15" borderId="7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/>
    <xf numFmtId="4" fontId="2" fillId="0" borderId="3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7" borderId="16" xfId="12" applyFont="1" applyFill="1" applyBorder="1" applyAlignment="1">
      <alignment horizontal="left" vertical="center"/>
    </xf>
    <xf numFmtId="4" fontId="2" fillId="9" borderId="10" xfId="0" applyNumberFormat="1" applyFont="1" applyFill="1" applyBorder="1" applyAlignment="1">
      <alignment horizontal="right" vertical="center" wrapText="1"/>
    </xf>
    <xf numFmtId="4" fontId="2" fillId="9" borderId="16" xfId="0" applyNumberFormat="1" applyFont="1" applyFill="1" applyBorder="1"/>
    <xf numFmtId="4" fontId="2" fillId="9" borderId="8" xfId="0" applyNumberFormat="1" applyFont="1" applyFill="1" applyBorder="1" applyAlignment="1">
      <alignment horizontal="right"/>
    </xf>
    <xf numFmtId="4" fontId="10" fillId="4" borderId="16" xfId="0" applyNumberFormat="1" applyFont="1" applyFill="1" applyBorder="1"/>
    <xf numFmtId="4" fontId="10" fillId="4" borderId="8" xfId="0" applyNumberFormat="1" applyFont="1" applyFill="1" applyBorder="1" applyAlignment="1">
      <alignment horizontal="right"/>
    </xf>
    <xf numFmtId="4" fontId="9" fillId="15" borderId="16" xfId="0" applyNumberFormat="1" applyFont="1" applyFill="1" applyBorder="1"/>
    <xf numFmtId="4" fontId="2" fillId="15" borderId="16" xfId="0" applyNumberFormat="1" applyFont="1" applyFill="1" applyBorder="1"/>
    <xf numFmtId="4" fontId="12" fillId="15" borderId="6" xfId="0" applyNumberFormat="1" applyFont="1" applyFill="1" applyBorder="1"/>
    <xf numFmtId="4" fontId="10" fillId="15" borderId="6" xfId="0" applyNumberFormat="1" applyFont="1" applyFill="1" applyBorder="1"/>
    <xf numFmtId="4" fontId="5" fillId="18" borderId="6" xfId="0" applyNumberFormat="1" applyFont="1" applyFill="1" applyBorder="1"/>
    <xf numFmtId="4" fontId="5" fillId="18" borderId="1" xfId="0" applyNumberFormat="1" applyFont="1" applyFill="1" applyBorder="1"/>
    <xf numFmtId="4" fontId="2" fillId="18" borderId="16" xfId="0" applyNumberFormat="1" applyFont="1" applyFill="1" applyBorder="1"/>
    <xf numFmtId="4" fontId="5" fillId="18" borderId="15" xfId="0" applyNumberFormat="1" applyFont="1" applyFill="1" applyBorder="1"/>
    <xf numFmtId="4" fontId="9" fillId="21" borderId="6" xfId="0" applyNumberFormat="1" applyFont="1" applyFill="1" applyBorder="1"/>
    <xf numFmtId="0" fontId="2" fillId="0" borderId="20" xfId="0" applyFont="1" applyBorder="1" applyAlignment="1">
      <alignment horizontal="center" vertical="center"/>
    </xf>
    <xf numFmtId="4" fontId="2" fillId="15" borderId="6" xfId="0" applyNumberFormat="1" applyFont="1" applyFill="1" applyBorder="1"/>
    <xf numFmtId="0" fontId="25" fillId="0" borderId="0" xfId="0" applyFont="1" applyAlignment="1">
      <alignment vertical="center"/>
    </xf>
    <xf numFmtId="0" fontId="11" fillId="0" borderId="20" xfId="0" applyFont="1" applyBorder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/>
    </xf>
    <xf numFmtId="164" fontId="11" fillId="0" borderId="20" xfId="0" applyNumberFormat="1" applyFont="1" applyBorder="1" applyAlignment="1">
      <alignment horizontal="center" vertical="center"/>
    </xf>
    <xf numFmtId="166" fontId="11" fillId="0" borderId="20" xfId="0" applyNumberFormat="1" applyFont="1" applyBorder="1" applyAlignment="1">
      <alignment horizontal="center" vertical="center"/>
    </xf>
    <xf numFmtId="14" fontId="11" fillId="0" borderId="20" xfId="0" applyNumberFormat="1" applyFont="1" applyBorder="1" applyAlignment="1">
      <alignment horizontal="center" vertical="center"/>
    </xf>
    <xf numFmtId="165" fontId="11" fillId="0" borderId="20" xfId="0" applyNumberFormat="1" applyFont="1" applyBorder="1" applyAlignment="1">
      <alignment horizontal="center" vertical="center"/>
    </xf>
    <xf numFmtId="0" fontId="2" fillId="7" borderId="5" xfId="12" applyFont="1" applyFill="1" applyBorder="1" applyAlignment="1">
      <alignment vertical="center"/>
    </xf>
    <xf numFmtId="4" fontId="2" fillId="8" borderId="5" xfId="12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20" borderId="2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left" vertical="center"/>
    </xf>
    <xf numFmtId="1" fontId="2" fillId="22" borderId="2" xfId="0" applyNumberFormat="1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left" vertical="center"/>
    </xf>
    <xf numFmtId="4" fontId="2" fillId="21" borderId="7" xfId="0" applyNumberFormat="1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center" wrapText="1"/>
    </xf>
    <xf numFmtId="164" fontId="2" fillId="21" borderId="7" xfId="0" applyNumberFormat="1" applyFont="1" applyFill="1" applyBorder="1" applyAlignment="1">
      <alignment horizontal="center" vertical="center" wrapText="1"/>
    </xf>
    <xf numFmtId="3" fontId="2" fillId="21" borderId="7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left" vertical="center"/>
    </xf>
    <xf numFmtId="1" fontId="2" fillId="16" borderId="2" xfId="0" applyNumberFormat="1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left" vertical="center"/>
    </xf>
    <xf numFmtId="0" fontId="2" fillId="16" borderId="2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164" fontId="2" fillId="17" borderId="2" xfId="0" applyNumberFormat="1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vertical="center"/>
    </xf>
    <xf numFmtId="3" fontId="2" fillId="17" borderId="2" xfId="0" applyNumberFormat="1" applyFont="1" applyFill="1" applyBorder="1" applyAlignment="1">
      <alignment horizontal="center" vertical="center"/>
    </xf>
    <xf numFmtId="14" fontId="2" fillId="15" borderId="2" xfId="0" applyNumberFormat="1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right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 vertical="center"/>
    </xf>
    <xf numFmtId="0" fontId="35" fillId="21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16" applyFont="1" applyBorder="1" applyAlignment="1">
      <alignment horizontal="center" vertical="center"/>
    </xf>
    <xf numFmtId="0" fontId="11" fillId="0" borderId="1" xfId="16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5" xfId="0" applyFont="1" applyBorder="1" applyAlignment="1">
      <alignment vertical="center"/>
    </xf>
    <xf numFmtId="0" fontId="11" fillId="0" borderId="5" xfId="16" applyFont="1" applyBorder="1" applyAlignment="1">
      <alignment horizontal="center" vertical="center"/>
    </xf>
    <xf numFmtId="0" fontId="11" fillId="0" borderId="16" xfId="16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1" fillId="0" borderId="9" xfId="16" applyFont="1" applyBorder="1" applyAlignment="1">
      <alignment horizontal="center" vertical="center"/>
    </xf>
    <xf numFmtId="0" fontId="11" fillId="0" borderId="15" xfId="16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20" fillId="12" borderId="0" xfId="0" applyFont="1" applyFill="1"/>
    <xf numFmtId="0" fontId="2" fillId="0" borderId="0" xfId="0" applyFont="1" applyAlignment="1">
      <alignment horizontal="left" vertical="center"/>
    </xf>
    <xf numFmtId="0" fontId="31" fillId="0" borderId="5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/>
    <xf numFmtId="166" fontId="2" fillId="0" borderId="8" xfId="0" applyNumberFormat="1" applyFont="1" applyBorder="1" applyAlignment="1">
      <alignment horizontal="center" vertical="center"/>
    </xf>
    <xf numFmtId="0" fontId="2" fillId="0" borderId="5" xfId="16" applyFont="1" applyBorder="1" applyAlignment="1">
      <alignment vertical="center"/>
    </xf>
    <xf numFmtId="4" fontId="2" fillId="6" borderId="1" xfId="23" applyNumberFormat="1" applyFont="1" applyFill="1" applyBorder="1"/>
    <xf numFmtId="0" fontId="2" fillId="0" borderId="16" xfId="0" applyFont="1" applyBorder="1"/>
    <xf numFmtId="1" fontId="2" fillId="0" borderId="12" xfId="0" applyNumberFormat="1" applyFont="1" applyBorder="1" applyAlignment="1">
      <alignment horizontal="center" vertical="center"/>
    </xf>
    <xf numFmtId="0" fontId="2" fillId="0" borderId="5" xfId="24" applyFont="1" applyBorder="1" applyAlignment="1">
      <alignment horizontal="left" vertical="center"/>
    </xf>
    <xf numFmtId="1" fontId="2" fillId="0" borderId="3" xfId="24" applyNumberFormat="1" applyFont="1" applyBorder="1" applyAlignment="1">
      <alignment horizontal="center" vertical="center"/>
    </xf>
    <xf numFmtId="49" fontId="2" fillId="0" borderId="0" xfId="24" applyNumberFormat="1" applyFont="1"/>
    <xf numFmtId="0" fontId="2" fillId="0" borderId="0" xfId="24" applyFont="1" applyAlignment="1">
      <alignment horizontal="center" vertical="center"/>
    </xf>
    <xf numFmtId="164" fontId="2" fillId="0" borderId="8" xfId="24" applyNumberFormat="1" applyFont="1" applyBorder="1" applyAlignment="1">
      <alignment horizontal="center" vertical="center"/>
    </xf>
    <xf numFmtId="0" fontId="20" fillId="0" borderId="0" xfId="24" applyFont="1"/>
    <xf numFmtId="1" fontId="2" fillId="0" borderId="5" xfId="24" applyNumberFormat="1" applyFont="1" applyBorder="1" applyAlignment="1">
      <alignment horizontal="center" vertical="center"/>
    </xf>
    <xf numFmtId="2" fontId="2" fillId="0" borderId="5" xfId="24" applyNumberFormat="1" applyFont="1" applyBorder="1" applyAlignment="1">
      <alignment horizontal="center" vertical="center"/>
    </xf>
    <xf numFmtId="2" fontId="2" fillId="0" borderId="9" xfId="24" applyNumberFormat="1" applyFont="1" applyBorder="1" applyAlignment="1">
      <alignment horizontal="center" vertical="center"/>
    </xf>
    <xf numFmtId="164" fontId="2" fillId="0" borderId="0" xfId="24" applyNumberFormat="1" applyFont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3" fontId="2" fillId="5" borderId="14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4" fontId="2" fillId="5" borderId="14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/>
    </xf>
    <xf numFmtId="14" fontId="2" fillId="4" borderId="14" xfId="0" applyNumberFormat="1" applyFont="1" applyFill="1" applyBorder="1" applyAlignment="1">
      <alignment horizontal="center" vertical="center"/>
    </xf>
    <xf numFmtId="0" fontId="37" fillId="15" borderId="7" xfId="0" applyFont="1" applyFill="1" applyBorder="1" applyAlignment="1">
      <alignment horizontal="center" vertical="center"/>
    </xf>
    <xf numFmtId="0" fontId="34" fillId="21" borderId="7" xfId="0" applyFont="1" applyFill="1" applyBorder="1" applyAlignment="1">
      <alignment horizontal="center" vertical="center"/>
    </xf>
    <xf numFmtId="2" fontId="5" fillId="21" borderId="7" xfId="0" applyNumberFormat="1" applyFont="1" applyFill="1" applyBorder="1" applyAlignment="1">
      <alignment horizontal="right" vertical="center" wrapText="1"/>
    </xf>
    <xf numFmtId="2" fontId="11" fillId="21" borderId="7" xfId="0" applyNumberFormat="1" applyFont="1" applyFill="1" applyBorder="1" applyAlignment="1">
      <alignment horizontal="right" vertical="center" wrapText="1"/>
    </xf>
    <xf numFmtId="0" fontId="2" fillId="0" borderId="5" xfId="10" applyFont="1" applyBorder="1" applyAlignment="1">
      <alignment horizontal="center" vertical="center"/>
    </xf>
    <xf numFmtId="0" fontId="2" fillId="0" borderId="0" xfId="10" applyFont="1" applyAlignment="1">
      <alignment horizontal="center" vertical="center"/>
    </xf>
    <xf numFmtId="165" fontId="2" fillId="0" borderId="8" xfId="10" applyNumberFormat="1" applyFont="1" applyBorder="1" applyAlignment="1">
      <alignment horizontal="center" vertical="center"/>
    </xf>
    <xf numFmtId="3" fontId="2" fillId="0" borderId="8" xfId="10" applyNumberFormat="1" applyFont="1" applyBorder="1" applyAlignment="1">
      <alignment horizontal="center" vertical="center"/>
    </xf>
    <xf numFmtId="164" fontId="2" fillId="0" borderId="5" xfId="10" applyNumberFormat="1" applyFont="1" applyBorder="1" applyAlignment="1">
      <alignment horizontal="center" vertical="center"/>
    </xf>
    <xf numFmtId="164" fontId="2" fillId="11" borderId="2" xfId="0" applyNumberFormat="1" applyFont="1" applyFill="1" applyBorder="1" applyAlignment="1">
      <alignment horizontal="center" vertical="center"/>
    </xf>
    <xf numFmtId="164" fontId="2" fillId="11" borderId="14" xfId="0" applyNumberFormat="1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8" xfId="10" applyNumberFormat="1" applyFont="1" applyBorder="1" applyAlignment="1">
      <alignment horizontal="center" vertical="center"/>
    </xf>
    <xf numFmtId="169" fontId="2" fillId="3" borderId="5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left" vertical="center" indent="2"/>
    </xf>
    <xf numFmtId="164" fontId="4" fillId="5" borderId="7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0" fillId="9" borderId="10" xfId="0" applyFont="1" applyFill="1" applyBorder="1" applyAlignment="1">
      <alignment horizontal="center" vertical="center" wrapText="1"/>
    </xf>
    <xf numFmtId="14" fontId="20" fillId="18" borderId="4" xfId="0" applyNumberFormat="1" applyFont="1" applyFill="1" applyBorder="1" applyAlignment="1">
      <alignment horizontal="center" vertical="center"/>
    </xf>
    <xf numFmtId="3" fontId="20" fillId="21" borderId="7" xfId="0" applyNumberFormat="1" applyFont="1" applyFill="1" applyBorder="1" applyAlignment="1">
      <alignment horizontal="center" vertical="center" wrapText="1"/>
    </xf>
    <xf numFmtId="14" fontId="20" fillId="4" borderId="7" xfId="0" applyNumberFormat="1" applyFont="1" applyFill="1" applyBorder="1" applyAlignment="1">
      <alignment horizontal="center" vertical="center"/>
    </xf>
    <xf numFmtId="14" fontId="20" fillId="4" borderId="2" xfId="0" applyNumberFormat="1" applyFont="1" applyFill="1" applyBorder="1" applyAlignment="1">
      <alignment horizontal="center" vertical="center"/>
    </xf>
    <xf numFmtId="0" fontId="20" fillId="0" borderId="5" xfId="2" applyFont="1" applyFill="1" applyBorder="1" applyAlignment="1">
      <alignment horizontal="center" vertical="center"/>
    </xf>
    <xf numFmtId="0" fontId="20" fillId="9" borderId="10" xfId="2" applyFont="1" applyFill="1" applyBorder="1" applyAlignment="1">
      <alignment horizontal="center" vertical="center"/>
    </xf>
    <xf numFmtId="0" fontId="20" fillId="0" borderId="8" xfId="2" applyFont="1" applyFill="1" applyBorder="1" applyAlignment="1">
      <alignment horizontal="center" vertical="center"/>
    </xf>
    <xf numFmtId="0" fontId="20" fillId="4" borderId="10" xfId="2" applyFont="1" applyFill="1" applyBorder="1" applyAlignment="1">
      <alignment horizontal="center" vertical="center"/>
    </xf>
    <xf numFmtId="0" fontId="24" fillId="0" borderId="5" xfId="2" applyFont="1" applyFill="1" applyBorder="1" applyAlignment="1">
      <alignment horizontal="center" vertical="center"/>
    </xf>
    <xf numFmtId="0" fontId="20" fillId="4" borderId="12" xfId="2" applyFont="1" applyFill="1" applyBorder="1" applyAlignment="1">
      <alignment horizontal="center" vertical="center"/>
    </xf>
    <xf numFmtId="0" fontId="20" fillId="15" borderId="12" xfId="2" applyFont="1" applyFill="1" applyBorder="1" applyAlignment="1">
      <alignment horizontal="center" vertical="center"/>
    </xf>
    <xf numFmtId="0" fontId="20" fillId="15" borderId="10" xfId="2" applyFont="1" applyFill="1" applyBorder="1" applyAlignment="1">
      <alignment horizontal="center" vertical="center"/>
    </xf>
    <xf numFmtId="0" fontId="38" fillId="0" borderId="5" xfId="2" applyFont="1" applyFill="1" applyBorder="1" applyAlignment="1">
      <alignment horizontal="center" vertical="center"/>
    </xf>
    <xf numFmtId="0" fontId="20" fillId="15" borderId="4" xfId="43" applyFont="1" applyFill="1" applyBorder="1" applyAlignment="1">
      <alignment horizontal="center" vertical="center"/>
    </xf>
    <xf numFmtId="0" fontId="20" fillId="18" borderId="10" xfId="2" applyFont="1" applyFill="1" applyBorder="1" applyAlignment="1">
      <alignment horizontal="center" vertical="center"/>
    </xf>
    <xf numFmtId="0" fontId="20" fillId="18" borderId="4" xfId="2" applyFont="1" applyFill="1" applyBorder="1" applyAlignment="1">
      <alignment horizontal="center" vertical="center"/>
    </xf>
    <xf numFmtId="0" fontId="24" fillId="0" borderId="3" xfId="2" applyFont="1" applyFill="1" applyBorder="1" applyAlignment="1">
      <alignment horizontal="center" vertical="center"/>
    </xf>
    <xf numFmtId="0" fontId="24" fillId="0" borderId="9" xfId="2" applyFont="1" applyFill="1" applyBorder="1" applyAlignment="1">
      <alignment horizontal="center" vertical="center"/>
    </xf>
    <xf numFmtId="0" fontId="20" fillId="21" borderId="10" xfId="2" applyFont="1" applyFill="1" applyBorder="1" applyAlignment="1">
      <alignment horizontal="center" vertical="center"/>
    </xf>
    <xf numFmtId="0" fontId="20" fillId="0" borderId="3" xfId="2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20" fillId="0" borderId="3" xfId="43" applyFont="1" applyBorder="1" applyAlignment="1">
      <alignment horizontal="center"/>
    </xf>
    <xf numFmtId="0" fontId="20" fillId="0" borderId="5" xfId="43" applyFont="1" applyBorder="1" applyAlignment="1">
      <alignment horizontal="center"/>
    </xf>
    <xf numFmtId="0" fontId="20" fillId="0" borderId="9" xfId="43" applyFont="1" applyBorder="1" applyAlignment="1">
      <alignment horizontal="center"/>
    </xf>
    <xf numFmtId="0" fontId="38" fillId="0" borderId="3" xfId="43" applyFont="1" applyFill="1" applyBorder="1" applyAlignment="1">
      <alignment horizontal="center" vertical="center"/>
    </xf>
    <xf numFmtId="0" fontId="38" fillId="0" borderId="5" xfId="43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2" fontId="2" fillId="4" borderId="16" xfId="0" applyNumberFormat="1" applyFont="1" applyFill="1" applyBorder="1"/>
    <xf numFmtId="164" fontId="2" fillId="5" borderId="0" xfId="0" applyNumberFormat="1" applyFont="1" applyFill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/>
    </xf>
    <xf numFmtId="0" fontId="2" fillId="0" borderId="2" xfId="26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4" fontId="10" fillId="21" borderId="1" xfId="0" applyNumberFormat="1" applyFont="1" applyFill="1" applyBorder="1"/>
    <xf numFmtId="4" fontId="2" fillId="4" borderId="7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12" borderId="15" xfId="0" applyFont="1" applyFill="1" applyBorder="1"/>
    <xf numFmtId="0" fontId="4" fillId="12" borderId="14" xfId="0" applyFont="1" applyFill="1" applyBorder="1" applyAlignment="1">
      <alignment horizontal="center" vertical="center"/>
    </xf>
    <xf numFmtId="1" fontId="4" fillId="12" borderId="14" xfId="0" applyNumberFormat="1" applyFont="1" applyFill="1" applyBorder="1" applyAlignment="1">
      <alignment horizontal="center" vertical="center"/>
    </xf>
    <xf numFmtId="0" fontId="36" fillId="12" borderId="14" xfId="0" applyFont="1" applyFill="1" applyBorder="1" applyAlignment="1">
      <alignment horizontal="center" vertical="center"/>
    </xf>
    <xf numFmtId="4" fontId="4" fillId="12" borderId="14" xfId="0" applyNumberFormat="1" applyFont="1" applyFill="1" applyBorder="1"/>
    <xf numFmtId="164" fontId="4" fillId="12" borderId="14" xfId="0" applyNumberFormat="1" applyFont="1" applyFill="1" applyBorder="1" applyAlignment="1">
      <alignment horizontal="center" vertical="center"/>
    </xf>
    <xf numFmtId="165" fontId="4" fillId="12" borderId="14" xfId="0" applyNumberFormat="1" applyFont="1" applyFill="1" applyBorder="1" applyAlignment="1">
      <alignment horizontal="center" vertical="center"/>
    </xf>
    <xf numFmtId="0" fontId="25" fillId="12" borderId="14" xfId="0" applyFont="1" applyFill="1" applyBorder="1" applyAlignment="1">
      <alignment horizontal="center" vertical="center"/>
    </xf>
    <xf numFmtId="166" fontId="4" fillId="12" borderId="14" xfId="0" applyNumberFormat="1" applyFont="1" applyFill="1" applyBorder="1" applyAlignment="1">
      <alignment horizontal="center" vertical="center"/>
    </xf>
    <xf numFmtId="3" fontId="4" fillId="12" borderId="14" xfId="0" applyNumberFormat="1" applyFont="1" applyFill="1" applyBorder="1" applyAlignment="1">
      <alignment horizontal="center" vertical="center"/>
    </xf>
    <xf numFmtId="14" fontId="4" fillId="12" borderId="14" xfId="0" applyNumberFormat="1" applyFont="1" applyFill="1" applyBorder="1" applyAlignment="1">
      <alignment horizontal="center" vertical="center"/>
    </xf>
    <xf numFmtId="0" fontId="33" fillId="12" borderId="14" xfId="0" applyFont="1" applyFill="1" applyBorder="1" applyAlignment="1">
      <alignment horizontal="center" vertical="center"/>
    </xf>
    <xf numFmtId="0" fontId="21" fillId="12" borderId="12" xfId="43" applyFont="1" applyFill="1" applyBorder="1" applyAlignment="1">
      <alignment horizontal="center"/>
    </xf>
    <xf numFmtId="1" fontId="2" fillId="10" borderId="2" xfId="0" applyNumberFormat="1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left" vertical="center"/>
    </xf>
    <xf numFmtId="1" fontId="2" fillId="10" borderId="14" xfId="0" applyNumberFormat="1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4" fontId="2" fillId="6" borderId="8" xfId="0" applyNumberFormat="1" applyFont="1" applyFill="1" applyBorder="1"/>
    <xf numFmtId="0" fontId="4" fillId="0" borderId="0" xfId="0" applyFont="1" applyAlignment="1">
      <alignment horizontal="center"/>
    </xf>
    <xf numFmtId="0" fontId="2" fillId="19" borderId="1" xfId="0" applyFont="1" applyFill="1" applyBorder="1" applyAlignment="1">
      <alignment horizontal="left" vertical="center"/>
    </xf>
    <xf numFmtId="1" fontId="2" fillId="19" borderId="2" xfId="0" applyNumberFormat="1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/>
    </xf>
    <xf numFmtId="164" fontId="2" fillId="20" borderId="2" xfId="0" applyNumberFormat="1" applyFont="1" applyFill="1" applyBorder="1" applyAlignment="1">
      <alignment horizontal="center" vertical="center"/>
    </xf>
    <xf numFmtId="0" fontId="2" fillId="20" borderId="2" xfId="0" applyFont="1" applyFill="1" applyBorder="1" applyAlignment="1">
      <alignment vertical="center"/>
    </xf>
    <xf numFmtId="3" fontId="2" fillId="20" borderId="2" xfId="0" applyNumberFormat="1" applyFont="1" applyFill="1" applyBorder="1" applyAlignment="1">
      <alignment horizontal="center" vertical="center"/>
    </xf>
    <xf numFmtId="0" fontId="56" fillId="0" borderId="0" xfId="0" applyFont="1"/>
    <xf numFmtId="0" fontId="57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49" fontId="2" fillId="0" borderId="3" xfId="24" applyNumberFormat="1" applyFont="1" applyBorder="1" applyAlignment="1">
      <alignment horizontal="center" vertical="center"/>
    </xf>
    <xf numFmtId="49" fontId="2" fillId="0" borderId="5" xfId="24" applyNumberFormat="1" applyFont="1" applyBorder="1" applyAlignment="1">
      <alignment horizontal="center" vertical="center"/>
    </xf>
    <xf numFmtId="0" fontId="15" fillId="15" borderId="7" xfId="0" applyFont="1" applyFill="1" applyBorder="1" applyAlignment="1">
      <alignment horizontal="center" vertical="center"/>
    </xf>
    <xf numFmtId="0" fontId="15" fillId="18" borderId="7" xfId="0" applyFont="1" applyFill="1" applyBorder="1" applyAlignment="1">
      <alignment horizontal="center" vertical="center"/>
    </xf>
    <xf numFmtId="0" fontId="15" fillId="21" borderId="7" xfId="0" applyFont="1" applyFill="1" applyBorder="1" applyAlignment="1">
      <alignment horizontal="center" vertical="center"/>
    </xf>
    <xf numFmtId="0" fontId="58" fillId="0" borderId="0" xfId="0" applyFont="1"/>
    <xf numFmtId="164" fontId="11" fillId="0" borderId="9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center" vertical="center"/>
    </xf>
    <xf numFmtId="4" fontId="2" fillId="6" borderId="32" xfId="0" applyNumberFormat="1" applyFont="1" applyFill="1" applyBorder="1"/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166" fontId="2" fillId="0" borderId="33" xfId="0" applyNumberFormat="1" applyFont="1" applyBorder="1" applyAlignment="1">
      <alignment horizontal="center" vertical="center"/>
    </xf>
    <xf numFmtId="14" fontId="2" fillId="0" borderId="33" xfId="0" applyNumberFormat="1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center" vertical="center"/>
    </xf>
    <xf numFmtId="0" fontId="20" fillId="0" borderId="32" xfId="2" applyFont="1" applyFill="1" applyBorder="1" applyAlignment="1">
      <alignment horizontal="center" vertical="center"/>
    </xf>
    <xf numFmtId="0" fontId="20" fillId="0" borderId="34" xfId="0" applyFont="1" applyBorder="1"/>
    <xf numFmtId="0" fontId="2" fillId="7" borderId="35" xfId="12" applyFont="1" applyFill="1" applyBorder="1" applyAlignment="1">
      <alignment horizontal="left" vertical="center"/>
    </xf>
    <xf numFmtId="3" fontId="2" fillId="7" borderId="35" xfId="12" applyNumberFormat="1" applyFont="1" applyFill="1" applyBorder="1" applyAlignment="1">
      <alignment horizontal="center" vertical="center"/>
    </xf>
    <xf numFmtId="1" fontId="2" fillId="7" borderId="9" xfId="12" applyNumberFormat="1" applyFont="1" applyFill="1" applyBorder="1" applyAlignment="1">
      <alignment horizontal="center" vertical="center"/>
    </xf>
    <xf numFmtId="0" fontId="2" fillId="7" borderId="15" xfId="12" applyFont="1" applyFill="1" applyBorder="1" applyAlignment="1">
      <alignment horizontal="left" vertical="center"/>
    </xf>
    <xf numFmtId="4" fontId="2" fillId="6" borderId="35" xfId="0" applyNumberFormat="1" applyFont="1" applyFill="1" applyBorder="1"/>
    <xf numFmtId="0" fontId="2" fillId="0" borderId="36" xfId="12" applyFont="1" applyBorder="1" applyAlignment="1">
      <alignment horizontal="center" vertical="center"/>
    </xf>
    <xf numFmtId="0" fontId="2" fillId="0" borderId="35" xfId="12" applyFont="1" applyBorder="1" applyAlignment="1">
      <alignment horizontal="center" vertical="center"/>
    </xf>
    <xf numFmtId="0" fontId="2" fillId="7" borderId="36" xfId="12" applyFont="1" applyFill="1" applyBorder="1" applyAlignment="1">
      <alignment horizontal="center" vertical="center"/>
    </xf>
    <xf numFmtId="0" fontId="2" fillId="7" borderId="35" xfId="12" applyFont="1" applyFill="1" applyBorder="1" applyAlignment="1">
      <alignment horizontal="center" vertical="center"/>
    </xf>
    <xf numFmtId="164" fontId="2" fillId="7" borderId="36" xfId="12" applyNumberFormat="1" applyFont="1" applyFill="1" applyBorder="1" applyAlignment="1">
      <alignment horizontal="center" vertical="center"/>
    </xf>
    <xf numFmtId="164" fontId="2" fillId="7" borderId="35" xfId="12" applyNumberFormat="1" applyFont="1" applyFill="1" applyBorder="1" applyAlignment="1">
      <alignment horizontal="center" vertical="center"/>
    </xf>
    <xf numFmtId="166" fontId="2" fillId="0" borderId="36" xfId="12" applyNumberFormat="1" applyFont="1" applyBorder="1" applyAlignment="1">
      <alignment horizontal="center" vertical="center"/>
    </xf>
    <xf numFmtId="14" fontId="2" fillId="0" borderId="36" xfId="0" applyNumberFormat="1" applyFont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0" fillId="0" borderId="37" xfId="0" applyFont="1" applyBorder="1"/>
    <xf numFmtId="2" fontId="2" fillId="6" borderId="3" xfId="0" applyNumberFormat="1" applyFont="1" applyFill="1" applyBorder="1"/>
    <xf numFmtId="0" fontId="2" fillId="0" borderId="2" xfId="0" applyFont="1" applyBorder="1" applyAlignment="1">
      <alignment horizontal="center"/>
    </xf>
    <xf numFmtId="166" fontId="2" fillId="0" borderId="4" xfId="0" applyNumberFormat="1" applyFont="1" applyBorder="1" applyAlignment="1">
      <alignment horizontal="center" vertical="center"/>
    </xf>
    <xf numFmtId="2" fontId="2" fillId="6" borderId="5" xfId="0" applyNumberFormat="1" applyFont="1" applyFill="1" applyBorder="1"/>
    <xf numFmtId="0" fontId="32" fillId="0" borderId="16" xfId="0" applyFont="1" applyBorder="1"/>
    <xf numFmtId="0" fontId="32" fillId="0" borderId="0" xfId="0" applyFont="1"/>
    <xf numFmtId="0" fontId="32" fillId="0" borderId="8" xfId="0" applyFont="1" applyBorder="1"/>
    <xf numFmtId="49" fontId="2" fillId="0" borderId="0" xfId="0" applyNumberFormat="1" applyFont="1" applyAlignment="1">
      <alignment horizontal="center"/>
    </xf>
    <xf numFmtId="169" fontId="2" fillId="0" borderId="5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4" fontId="2" fillId="0" borderId="20" xfId="0" applyNumberFormat="1" applyFont="1" applyBorder="1" applyAlignment="1">
      <alignment horizontal="center" vertical="center"/>
    </xf>
    <xf numFmtId="0" fontId="2" fillId="0" borderId="5" xfId="0" applyFont="1" applyBorder="1"/>
    <xf numFmtId="0" fontId="20" fillId="0" borderId="3" xfId="43" applyFont="1" applyFill="1" applyBorder="1" applyAlignment="1">
      <alignment horizontal="center" vertical="center"/>
    </xf>
    <xf numFmtId="0" fontId="20" fillId="0" borderId="5" xfId="43" applyFont="1" applyFill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0" fillId="0" borderId="9" xfId="43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 wrapText="1"/>
    </xf>
    <xf numFmtId="0" fontId="59" fillId="0" borderId="0" xfId="0" applyFont="1"/>
    <xf numFmtId="0" fontId="4" fillId="12" borderId="6" xfId="0" applyFont="1" applyFill="1" applyBorder="1"/>
    <xf numFmtId="0" fontId="4" fillId="12" borderId="7" xfId="0" applyFont="1" applyFill="1" applyBorder="1" applyAlignment="1">
      <alignment horizontal="center" vertical="center"/>
    </xf>
    <xf numFmtId="1" fontId="4" fillId="12" borderId="7" xfId="0" applyNumberFormat="1" applyFont="1" applyFill="1" applyBorder="1" applyAlignment="1">
      <alignment horizontal="center" vertical="center"/>
    </xf>
    <xf numFmtId="0" fontId="36" fillId="12" borderId="7" xfId="0" applyFont="1" applyFill="1" applyBorder="1" applyAlignment="1">
      <alignment horizontal="center" vertical="center"/>
    </xf>
    <xf numFmtId="4" fontId="4" fillId="12" borderId="7" xfId="0" applyNumberFormat="1" applyFont="1" applyFill="1" applyBorder="1"/>
    <xf numFmtId="164" fontId="4" fillId="12" borderId="7" xfId="0" applyNumberFormat="1" applyFont="1" applyFill="1" applyBorder="1" applyAlignment="1">
      <alignment horizontal="center" vertical="center"/>
    </xf>
    <xf numFmtId="165" fontId="4" fillId="12" borderId="7" xfId="0" applyNumberFormat="1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166" fontId="4" fillId="12" borderId="7" xfId="0" applyNumberFormat="1" applyFont="1" applyFill="1" applyBorder="1" applyAlignment="1">
      <alignment horizontal="center" vertical="center"/>
    </xf>
    <xf numFmtId="3" fontId="4" fillId="12" borderId="7" xfId="0" applyNumberFormat="1" applyFont="1" applyFill="1" applyBorder="1" applyAlignment="1">
      <alignment horizontal="center" vertical="center"/>
    </xf>
    <xf numFmtId="14" fontId="4" fillId="12" borderId="7" xfId="0" applyNumberFormat="1" applyFont="1" applyFill="1" applyBorder="1" applyAlignment="1">
      <alignment horizontal="center" vertical="center"/>
    </xf>
    <xf numFmtId="0" fontId="33" fillId="12" borderId="7" xfId="0" applyFont="1" applyFill="1" applyBorder="1" applyAlignment="1">
      <alignment horizontal="center" vertical="center"/>
    </xf>
    <xf numFmtId="0" fontId="21" fillId="12" borderId="10" xfId="43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0" fontId="25" fillId="12" borderId="0" xfId="0" applyFont="1" applyFill="1"/>
    <xf numFmtId="0" fontId="2" fillId="13" borderId="6" xfId="0" applyFont="1" applyFill="1" applyBorder="1" applyAlignment="1">
      <alignment horizontal="left" vertical="center"/>
    </xf>
    <xf numFmtId="1" fontId="2" fillId="13" borderId="7" xfId="0" applyNumberFormat="1" applyFont="1" applyFill="1" applyBorder="1" applyAlignment="1">
      <alignment horizontal="center" vertical="center"/>
    </xf>
    <xf numFmtId="2" fontId="10" fillId="12" borderId="0" xfId="0" applyNumberFormat="1" applyFont="1" applyFill="1"/>
    <xf numFmtId="4" fontId="2" fillId="12" borderId="7" xfId="0" applyNumberFormat="1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164" fontId="2" fillId="14" borderId="7" xfId="0" applyNumberFormat="1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vertical="center"/>
    </xf>
    <xf numFmtId="3" fontId="2" fillId="14" borderId="7" xfId="0" applyNumberFormat="1" applyFont="1" applyFill="1" applyBorder="1" applyAlignment="1">
      <alignment horizontal="center" vertical="center"/>
    </xf>
    <xf numFmtId="14" fontId="2" fillId="12" borderId="7" xfId="0" applyNumberFormat="1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 vertical="center"/>
    </xf>
    <xf numFmtId="0" fontId="55" fillId="12" borderId="10" xfId="2" applyFont="1" applyFill="1" applyBorder="1" applyAlignment="1">
      <alignment horizontal="center" vertical="center"/>
    </xf>
    <xf numFmtId="0" fontId="0" fillId="12" borderId="0" xfId="0" applyFill="1"/>
    <xf numFmtId="0" fontId="21" fillId="12" borderId="0" xfId="0" applyFont="1" applyFill="1"/>
    <xf numFmtId="4" fontId="9" fillId="15" borderId="6" xfId="0" applyNumberFormat="1" applyFont="1" applyFill="1" applyBorder="1"/>
    <xf numFmtId="0" fontId="2" fillId="0" borderId="3" xfId="0" applyFont="1" applyBorder="1" applyAlignment="1">
      <alignment horizontal="center" wrapText="1"/>
    </xf>
    <xf numFmtId="0" fontId="2" fillId="9" borderId="7" xfId="0" applyFont="1" applyFill="1" applyBorder="1" applyAlignment="1">
      <alignment horizontal="center" wrapText="1"/>
    </xf>
    <xf numFmtId="0" fontId="2" fillId="10" borderId="7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2" fillId="0" borderId="0" xfId="10" applyFont="1" applyAlignment="1">
      <alignment horizontal="center"/>
    </xf>
    <xf numFmtId="0" fontId="2" fillId="0" borderId="5" xfId="10" applyFont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12" borderId="1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164" fontId="2" fillId="5" borderId="7" xfId="0" applyNumberFormat="1" applyFont="1" applyFill="1" applyBorder="1" applyAlignment="1">
      <alignment horizontal="center"/>
    </xf>
    <xf numFmtId="0" fontId="2" fillId="0" borderId="0" xfId="24" applyFont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2" fillId="14" borderId="7" xfId="0" applyFont="1" applyFill="1" applyBorder="1" applyAlignment="1">
      <alignment horizontal="center"/>
    </xf>
    <xf numFmtId="0" fontId="2" fillId="17" borderId="14" xfId="0" applyFont="1" applyFill="1" applyBorder="1" applyAlignment="1">
      <alignment horizontal="center"/>
    </xf>
    <xf numFmtId="0" fontId="2" fillId="17" borderId="7" xfId="0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 wrapText="1"/>
    </xf>
    <xf numFmtId="0" fontId="2" fillId="20" borderId="7" xfId="0" applyFont="1" applyFill="1" applyBorder="1" applyAlignment="1">
      <alignment horizontal="center"/>
    </xf>
    <xf numFmtId="0" fontId="2" fillId="0" borderId="5" xfId="12" applyFont="1" applyBorder="1" applyAlignment="1">
      <alignment horizontal="center"/>
    </xf>
    <xf numFmtId="0" fontId="2" fillId="7" borderId="5" xfId="12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5" xfId="12" applyFont="1" applyBorder="1" applyAlignment="1">
      <alignment horizontal="center"/>
    </xf>
    <xf numFmtId="0" fontId="2" fillId="7" borderId="36" xfId="12" applyFont="1" applyFill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0" fontId="2" fillId="20" borderId="2" xfId="0" applyFont="1" applyFill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0" fontId="2" fillId="18" borderId="2" xfId="0" applyFont="1" applyFill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2" fillId="21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49" xfId="0" applyFont="1" applyBorder="1" applyAlignment="1">
      <alignment horizontal="left" vertical="center"/>
    </xf>
    <xf numFmtId="0" fontId="2" fillId="0" borderId="9" xfId="0" applyFont="1" applyBorder="1"/>
    <xf numFmtId="3" fontId="11" fillId="0" borderId="16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0" fontId="11" fillId="0" borderId="20" xfId="0" applyFont="1" applyBorder="1"/>
    <xf numFmtId="3" fontId="11" fillId="0" borderId="21" xfId="0" applyNumberFormat="1" applyFont="1" applyBorder="1" applyAlignment="1">
      <alignment horizontal="center" vertical="center"/>
    </xf>
    <xf numFmtId="0" fontId="63" fillId="0" borderId="20" xfId="0" applyFont="1" applyBorder="1" applyAlignment="1">
      <alignment horizontal="center" vertical="center"/>
    </xf>
    <xf numFmtId="0" fontId="24" fillId="0" borderId="20" xfId="43" applyFont="1" applyBorder="1" applyAlignment="1">
      <alignment horizontal="center"/>
    </xf>
    <xf numFmtId="0" fontId="11" fillId="0" borderId="24" xfId="0" applyFont="1" applyBorder="1"/>
    <xf numFmtId="0" fontId="11" fillId="0" borderId="24" xfId="0" applyFont="1" applyBorder="1" applyAlignment="1">
      <alignment horizontal="center" vertical="center"/>
    </xf>
    <xf numFmtId="1" fontId="11" fillId="0" borderId="24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164" fontId="11" fillId="0" borderId="24" xfId="0" applyNumberFormat="1" applyFont="1" applyBorder="1" applyAlignment="1">
      <alignment horizontal="center" vertical="center"/>
    </xf>
    <xf numFmtId="165" fontId="11" fillId="0" borderId="24" xfId="0" applyNumberFormat="1" applyFont="1" applyBorder="1" applyAlignment="1">
      <alignment horizontal="center" vertical="center"/>
    </xf>
    <xf numFmtId="166" fontId="11" fillId="0" borderId="24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14" fontId="11" fillId="0" borderId="24" xfId="0" applyNumberFormat="1" applyFont="1" applyBorder="1" applyAlignment="1">
      <alignment horizontal="center" vertical="center"/>
    </xf>
    <xf numFmtId="0" fontId="63" fillId="0" borderId="24" xfId="0" applyFont="1" applyBorder="1" applyAlignment="1">
      <alignment horizontal="center" vertical="center"/>
    </xf>
    <xf numFmtId="0" fontId="24" fillId="0" borderId="24" xfId="43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3" xfId="43" applyFont="1" applyFill="1" applyBorder="1" applyAlignment="1">
      <alignment horizontal="center" vertical="center"/>
    </xf>
    <xf numFmtId="44" fontId="11" fillId="3" borderId="3" xfId="44" applyFont="1" applyFill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24" fillId="0" borderId="5" xfId="43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center" vertical="center" wrapText="1"/>
    </xf>
    <xf numFmtId="4" fontId="2" fillId="18" borderId="3" xfId="0" applyNumberFormat="1" applyFont="1" applyFill="1" applyBorder="1"/>
    <xf numFmtId="14" fontId="2" fillId="0" borderId="2" xfId="0" applyNumberFormat="1" applyFont="1" applyBorder="1" applyAlignment="1">
      <alignment horizontal="center" vertical="center"/>
    </xf>
    <xf numFmtId="0" fontId="20" fillId="0" borderId="2" xfId="0" applyFont="1" applyBorder="1"/>
    <xf numFmtId="14" fontId="2" fillId="0" borderId="14" xfId="0" applyNumberFormat="1" applyFont="1" applyBorder="1" applyAlignment="1">
      <alignment horizontal="center" vertical="center"/>
    </xf>
    <xf numFmtId="0" fontId="20" fillId="0" borderId="14" xfId="0" applyFont="1" applyBorder="1"/>
    <xf numFmtId="164" fontId="2" fillId="0" borderId="14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/>
    </xf>
    <xf numFmtId="1" fontId="2" fillId="23" borderId="0" xfId="0" applyNumberFormat="1" applyFont="1" applyFill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4" fontId="2" fillId="5" borderId="16" xfId="0" applyNumberFormat="1" applyFont="1" applyFill="1" applyBorder="1"/>
    <xf numFmtId="0" fontId="37" fillId="18" borderId="7" xfId="0" applyFont="1" applyFill="1" applyBorder="1" applyAlignment="1">
      <alignment horizontal="center" vertical="center"/>
    </xf>
    <xf numFmtId="3" fontId="10" fillId="4" borderId="0" xfId="0" applyNumberFormat="1" applyFont="1" applyFill="1"/>
    <xf numFmtId="3" fontId="2" fillId="4" borderId="0" xfId="0" applyNumberFormat="1" applyFont="1" applyFill="1"/>
    <xf numFmtId="0" fontId="2" fillId="0" borderId="0" xfId="16" applyFont="1" applyAlignment="1">
      <alignment vertical="center"/>
    </xf>
    <xf numFmtId="0" fontId="64" fillId="0" borderId="5" xfId="43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4" fontId="4" fillId="6" borderId="5" xfId="0" applyNumberFormat="1" applyFont="1" applyFill="1" applyBorder="1"/>
    <xf numFmtId="4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21" fillId="0" borderId="5" xfId="2" applyFont="1" applyFill="1" applyBorder="1" applyAlignment="1">
      <alignment horizontal="center" vertical="center"/>
    </xf>
    <xf numFmtId="0" fontId="21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2" fillId="0" borderId="3" xfId="43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8" xfId="0" applyFont="1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0" fontId="2" fillId="0" borderId="28" xfId="0" applyFont="1" applyBorder="1"/>
    <xf numFmtId="4" fontId="2" fillId="6" borderId="28" xfId="0" applyNumberFormat="1" applyFont="1" applyFill="1" applyBorder="1" applyAlignment="1">
      <alignment horizontal="right"/>
    </xf>
    <xf numFmtId="0" fontId="20" fillId="0" borderId="28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/>
    </xf>
    <xf numFmtId="164" fontId="20" fillId="0" borderId="28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0" fontId="20" fillId="0" borderId="28" xfId="0" applyFont="1" applyBorder="1"/>
    <xf numFmtId="0" fontId="20" fillId="0" borderId="30" xfId="43" applyFont="1" applyFill="1" applyBorder="1" applyAlignment="1">
      <alignment horizontal="center" vertical="center"/>
    </xf>
    <xf numFmtId="0" fontId="2" fillId="0" borderId="27" xfId="0" applyFont="1" applyBorder="1"/>
    <xf numFmtId="0" fontId="2" fillId="0" borderId="29" xfId="0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0" fontId="2" fillId="0" borderId="29" xfId="0" applyFont="1" applyBorder="1"/>
    <xf numFmtId="4" fontId="2" fillId="6" borderId="29" xfId="0" applyNumberFormat="1" applyFont="1" applyFill="1" applyBorder="1" applyAlignment="1">
      <alignment horizontal="right"/>
    </xf>
    <xf numFmtId="0" fontId="20" fillId="0" borderId="29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/>
    </xf>
    <xf numFmtId="164" fontId="20" fillId="0" borderId="29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0" fontId="20" fillId="0" borderId="29" xfId="0" applyFont="1" applyBorder="1"/>
    <xf numFmtId="0" fontId="20" fillId="0" borderId="31" xfId="43" applyFont="1" applyFill="1" applyBorder="1" applyAlignment="1">
      <alignment horizontal="center" vertical="center"/>
    </xf>
    <xf numFmtId="0" fontId="4" fillId="0" borderId="9" xfId="0" applyFont="1" applyBorder="1"/>
    <xf numFmtId="4" fontId="2" fillId="6" borderId="3" xfId="0" applyNumberFormat="1" applyFont="1" applyFill="1" applyBorder="1" applyAlignment="1">
      <alignment horizontal="right" vertical="center"/>
    </xf>
    <xf numFmtId="4" fontId="2" fillId="6" borderId="2" xfId="0" applyNumberFormat="1" applyFont="1" applyFill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166" fontId="5" fillId="0" borderId="5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26" fillId="0" borderId="5" xfId="2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5" xfId="0" applyFont="1" applyBorder="1"/>
    <xf numFmtId="1" fontId="4" fillId="0" borderId="9" xfId="0" applyNumberFormat="1" applyFont="1" applyBorder="1" applyAlignment="1">
      <alignment horizontal="center" vertical="center"/>
    </xf>
    <xf numFmtId="14" fontId="2" fillId="9" borderId="14" xfId="0" applyNumberFormat="1" applyFont="1" applyFill="1" applyBorder="1" applyAlignment="1">
      <alignment horizontal="center" vertical="center"/>
    </xf>
    <xf numFmtId="0" fontId="20" fillId="9" borderId="12" xfId="2" applyFont="1" applyFill="1" applyBorder="1" applyAlignment="1">
      <alignment horizontal="center" vertical="center"/>
    </xf>
    <xf numFmtId="166" fontId="2" fillId="0" borderId="3" xfId="10" applyNumberFormat="1" applyFont="1" applyBorder="1" applyAlignment="1">
      <alignment horizontal="center" vertical="center"/>
    </xf>
    <xf numFmtId="166" fontId="2" fillId="0" borderId="5" xfId="10" applyNumberFormat="1" applyFont="1" applyBorder="1" applyAlignment="1">
      <alignment horizontal="center" vertical="center"/>
    </xf>
    <xf numFmtId="166" fontId="2" fillId="0" borderId="9" xfId="10" applyNumberFormat="1" applyFont="1" applyBorder="1" applyAlignment="1">
      <alignment horizontal="center" vertical="center"/>
    </xf>
    <xf numFmtId="9" fontId="26" fillId="0" borderId="10" xfId="0" applyNumberFormat="1" applyFont="1" applyBorder="1" applyAlignment="1">
      <alignment horizontal="center" vertical="center"/>
    </xf>
    <xf numFmtId="4" fontId="11" fillId="5" borderId="16" xfId="0" applyNumberFormat="1" applyFont="1" applyFill="1" applyBorder="1"/>
    <xf numFmtId="0" fontId="4" fillId="0" borderId="9" xfId="0" applyFont="1" applyBorder="1" applyAlignment="1">
      <alignment horizontal="left" vertical="center"/>
    </xf>
    <xf numFmtId="0" fontId="66" fillId="0" borderId="0" xfId="0" applyFont="1"/>
    <xf numFmtId="3" fontId="4" fillId="0" borderId="4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4" fontId="5" fillId="6" borderId="0" xfId="0" applyNumberFormat="1" applyFont="1" applyFill="1"/>
    <xf numFmtId="0" fontId="26" fillId="0" borderId="50" xfId="2" applyFont="1" applyFill="1" applyBorder="1" applyAlignment="1">
      <alignment horizontal="center" vertical="center"/>
    </xf>
    <xf numFmtId="0" fontId="5" fillId="0" borderId="0" xfId="0" applyFont="1"/>
    <xf numFmtId="0" fontId="5" fillId="0" borderId="16" xfId="0" applyFont="1" applyBorder="1"/>
    <xf numFmtId="1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26" fillId="0" borderId="8" xfId="43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7" fillId="0" borderId="5" xfId="0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/>
    </xf>
    <xf numFmtId="0" fontId="68" fillId="0" borderId="5" xfId="43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3" xfId="16" applyFont="1" applyBorder="1" applyAlignment="1">
      <alignment vertical="center"/>
    </xf>
    <xf numFmtId="4" fontId="2" fillId="6" borderId="16" xfId="23" applyNumberFormat="1" applyFont="1" applyFill="1" applyBorder="1"/>
    <xf numFmtId="4" fontId="2" fillId="6" borderId="15" xfId="23" applyNumberFormat="1" applyFont="1" applyFill="1" applyBorder="1"/>
    <xf numFmtId="0" fontId="2" fillId="0" borderId="19" xfId="0" applyFont="1" applyBorder="1"/>
    <xf numFmtId="3" fontId="2" fillId="0" borderId="17" xfId="0" applyNumberFormat="1" applyFont="1" applyBorder="1" applyAlignment="1">
      <alignment horizontal="center" vertical="center"/>
    </xf>
    <xf numFmtId="4" fontId="2" fillId="6" borderId="19" xfId="23" applyNumberFormat="1" applyFont="1" applyFill="1" applyBorder="1"/>
    <xf numFmtId="0" fontId="2" fillId="0" borderId="17" xfId="0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9" xfId="24" applyFont="1" applyBorder="1"/>
    <xf numFmtId="3" fontId="2" fillId="0" borderId="20" xfId="0" applyNumberFormat="1" applyFont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2" fillId="0" borderId="52" xfId="0" applyFont="1" applyBorder="1"/>
    <xf numFmtId="1" fontId="2" fillId="0" borderId="23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/>
    </xf>
    <xf numFmtId="4" fontId="2" fillId="0" borderId="54" xfId="0" applyNumberFormat="1" applyFont="1" applyBorder="1" applyAlignment="1">
      <alignment horizontal="right"/>
    </xf>
    <xf numFmtId="4" fontId="2" fillId="0" borderId="55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166" fontId="2" fillId="0" borderId="55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0" fontId="21" fillId="0" borderId="54" xfId="43" applyFont="1" applyFill="1" applyBorder="1" applyAlignment="1">
      <alignment horizontal="center" vertical="center"/>
    </xf>
    <xf numFmtId="0" fontId="2" fillId="0" borderId="56" xfId="0" applyFont="1" applyBorder="1"/>
    <xf numFmtId="0" fontId="2" fillId="0" borderId="20" xfId="0" applyFont="1" applyBorder="1" applyAlignment="1">
      <alignment horizontal="center"/>
    </xf>
    <xf numFmtId="1" fontId="2" fillId="0" borderId="20" xfId="0" applyNumberFormat="1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166" fontId="2" fillId="0" borderId="21" xfId="0" applyNumberFormat="1" applyFont="1" applyBorder="1" applyAlignment="1">
      <alignment horizontal="center" vertical="center"/>
    </xf>
    <xf numFmtId="0" fontId="21" fillId="0" borderId="57" xfId="43" applyFont="1" applyFill="1" applyBorder="1" applyAlignment="1">
      <alignment horizontal="center" vertical="center"/>
    </xf>
    <xf numFmtId="0" fontId="2" fillId="0" borderId="58" xfId="0" applyFont="1" applyBorder="1"/>
    <xf numFmtId="1" fontId="2" fillId="0" borderId="24" xfId="0" applyNumberFormat="1" applyFont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166" fontId="2" fillId="0" borderId="25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21" fillId="0" borderId="60" xfId="43" applyFont="1" applyFill="1" applyBorder="1" applyAlignment="1">
      <alignment horizontal="center" vertical="center"/>
    </xf>
    <xf numFmtId="165" fontId="2" fillId="0" borderId="53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center" vertical="center"/>
    </xf>
    <xf numFmtId="165" fontId="2" fillId="0" borderId="59" xfId="0" applyNumberFormat="1" applyFont="1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 wrapText="1"/>
    </xf>
    <xf numFmtId="4" fontId="2" fillId="0" borderId="30" xfId="0" applyNumberFormat="1" applyFont="1" applyBorder="1" applyAlignment="1">
      <alignment horizontal="right"/>
    </xf>
    <xf numFmtId="4" fontId="2" fillId="0" borderId="72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/>
    </xf>
    <xf numFmtId="165" fontId="2" fillId="0" borderId="71" xfId="0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166" fontId="2" fillId="0" borderId="72" xfId="0" applyNumberFormat="1" applyFont="1" applyBorder="1" applyAlignment="1">
      <alignment horizontal="center" vertical="center"/>
    </xf>
    <xf numFmtId="0" fontId="21" fillId="0" borderId="30" xfId="43" applyFont="1" applyFill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 wrapText="1"/>
    </xf>
    <xf numFmtId="4" fontId="2" fillId="0" borderId="74" xfId="0" applyNumberFormat="1" applyFont="1" applyBorder="1" applyAlignment="1">
      <alignment horizontal="right"/>
    </xf>
    <xf numFmtId="4" fontId="2" fillId="0" borderId="75" xfId="0" applyNumberFormat="1" applyFont="1" applyBorder="1" applyAlignment="1">
      <alignment horizontal="center" vertical="center" wrapText="1"/>
    </xf>
    <xf numFmtId="1" fontId="2" fillId="0" borderId="29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29" xfId="0" applyNumberFormat="1" applyFont="1" applyBorder="1"/>
    <xf numFmtId="164" fontId="2" fillId="0" borderId="29" xfId="0" applyNumberFormat="1" applyFont="1" applyBorder="1" applyAlignment="1">
      <alignment horizontal="center" vertical="center"/>
    </xf>
    <xf numFmtId="165" fontId="2" fillId="0" borderId="73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6" fontId="2" fillId="0" borderId="75" xfId="0" applyNumberFormat="1" applyFont="1" applyBorder="1" applyAlignment="1">
      <alignment horizontal="center" vertical="center"/>
    </xf>
    <xf numFmtId="0" fontId="21" fillId="0" borderId="31" xfId="43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/>
    </xf>
    <xf numFmtId="0" fontId="11" fillId="0" borderId="56" xfId="0" applyFont="1" applyBorder="1"/>
    <xf numFmtId="1" fontId="11" fillId="0" borderId="2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" fontId="11" fillId="0" borderId="20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/>
    </xf>
    <xf numFmtId="3" fontId="11" fillId="0" borderId="20" xfId="0" applyNumberFormat="1" applyFont="1" applyBorder="1" applyAlignment="1">
      <alignment horizontal="center" vertical="center"/>
    </xf>
    <xf numFmtId="0" fontId="62" fillId="0" borderId="20" xfId="0" applyFont="1" applyBorder="1" applyAlignment="1">
      <alignment horizontal="center" vertical="center"/>
    </xf>
    <xf numFmtId="0" fontId="70" fillId="0" borderId="57" xfId="43" applyFont="1" applyFill="1" applyBorder="1" applyAlignment="1">
      <alignment horizontal="center" vertical="center"/>
    </xf>
    <xf numFmtId="166" fontId="11" fillId="0" borderId="9" xfId="0" applyNumberFormat="1" applyFont="1" applyBorder="1" applyAlignment="1">
      <alignment horizontal="center" vertical="center"/>
    </xf>
    <xf numFmtId="0" fontId="2" fillId="56" borderId="16" xfId="0" applyFont="1" applyFill="1" applyBorder="1" applyAlignment="1">
      <alignment horizontal="left" vertical="center"/>
    </xf>
    <xf numFmtId="3" fontId="2" fillId="56" borderId="0" xfId="0" applyNumberFormat="1" applyFont="1" applyFill="1" applyAlignment="1">
      <alignment horizontal="center" vertical="center"/>
    </xf>
    <xf numFmtId="1" fontId="2" fillId="56" borderId="0" xfId="0" applyNumberFormat="1" applyFont="1" applyFill="1" applyAlignment="1">
      <alignment horizontal="center" vertical="center"/>
    </xf>
    <xf numFmtId="4" fontId="2" fillId="56" borderId="16" xfId="0" applyNumberFormat="1" applyFont="1" applyFill="1" applyBorder="1"/>
    <xf numFmtId="4" fontId="2" fillId="56" borderId="8" xfId="0" applyNumberFormat="1" applyFont="1" applyFill="1" applyBorder="1" applyAlignment="1">
      <alignment horizontal="right"/>
    </xf>
    <xf numFmtId="0" fontId="2" fillId="56" borderId="0" xfId="0" applyFont="1" applyFill="1" applyAlignment="1">
      <alignment horizontal="center" vertical="center"/>
    </xf>
    <xf numFmtId="0" fontId="2" fillId="56" borderId="0" xfId="0" applyFont="1" applyFill="1" applyAlignment="1">
      <alignment horizontal="center"/>
    </xf>
    <xf numFmtId="164" fontId="2" fillId="56" borderId="0" xfId="0" applyNumberFormat="1" applyFont="1" applyFill="1" applyAlignment="1">
      <alignment horizontal="center" vertical="center"/>
    </xf>
    <xf numFmtId="165" fontId="2" fillId="56" borderId="0" xfId="0" applyNumberFormat="1" applyFont="1" applyFill="1" applyAlignment="1">
      <alignment horizontal="center" vertical="center"/>
    </xf>
    <xf numFmtId="166" fontId="2" fillId="56" borderId="0" xfId="0" applyNumberFormat="1" applyFont="1" applyFill="1" applyAlignment="1">
      <alignment horizontal="center" vertical="center"/>
    </xf>
    <xf numFmtId="14" fontId="2" fillId="56" borderId="0" xfId="0" applyNumberFormat="1" applyFont="1" applyFill="1" applyAlignment="1">
      <alignment horizontal="center" vertical="center"/>
    </xf>
    <xf numFmtId="0" fontId="20" fillId="56" borderId="8" xfId="2" applyFont="1" applyFill="1" applyBorder="1" applyAlignment="1">
      <alignment horizontal="center" vertical="center"/>
    </xf>
    <xf numFmtId="0" fontId="20" fillId="56" borderId="0" xfId="0" applyFont="1" applyFill="1"/>
    <xf numFmtId="0" fontId="71" fillId="10" borderId="6" xfId="0" applyFont="1" applyFill="1" applyBorder="1" applyAlignment="1">
      <alignment horizontal="left" vertical="center"/>
    </xf>
    <xf numFmtId="0" fontId="72" fillId="56" borderId="0" xfId="0" applyFont="1" applyFill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" fontId="2" fillId="0" borderId="21" xfId="0" applyNumberFormat="1" applyFont="1" applyBorder="1" applyAlignment="1">
      <alignment horizontal="center" vertical="center"/>
    </xf>
    <xf numFmtId="0" fontId="2" fillId="0" borderId="20" xfId="0" applyFont="1" applyBorder="1"/>
    <xf numFmtId="4" fontId="2" fillId="0" borderId="20" xfId="0" applyNumberFormat="1" applyFont="1" applyBorder="1"/>
    <xf numFmtId="4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/>
    </xf>
    <xf numFmtId="166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64" fillId="0" borderId="20" xfId="43" applyFont="1" applyBorder="1" applyAlignment="1">
      <alignment horizontal="center"/>
    </xf>
    <xf numFmtId="0" fontId="11" fillId="0" borderId="3" xfId="0" applyFont="1" applyBorder="1"/>
    <xf numFmtId="0" fontId="11" fillId="0" borderId="13" xfId="0" applyFont="1" applyBorder="1"/>
    <xf numFmtId="0" fontId="11" fillId="0" borderId="9" xfId="0" applyFont="1" applyBorder="1"/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1" fontId="24" fillId="0" borderId="5" xfId="0" applyNumberFormat="1" applyFont="1" applyBorder="1" applyAlignment="1">
      <alignment horizontal="center"/>
    </xf>
    <xf numFmtId="164" fontId="24" fillId="0" borderId="5" xfId="0" applyNumberFormat="1" applyFont="1" applyBorder="1" applyAlignment="1">
      <alignment horizontal="center" vertical="center"/>
    </xf>
    <xf numFmtId="3" fontId="24" fillId="0" borderId="5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1" fontId="11" fillId="0" borderId="9" xfId="0" applyNumberFormat="1" applyFont="1" applyBorder="1" applyAlignment="1">
      <alignment horizontal="center"/>
    </xf>
    <xf numFmtId="2" fontId="11" fillId="0" borderId="9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4" fontId="11" fillId="0" borderId="9" xfId="0" applyNumberFormat="1" applyFont="1" applyBorder="1" applyAlignment="1">
      <alignment horizontal="center" vertical="center"/>
    </xf>
    <xf numFmtId="0" fontId="11" fillId="0" borderId="5" xfId="43" applyFont="1" applyFill="1" applyBorder="1" applyAlignment="1">
      <alignment horizontal="center" vertical="center"/>
    </xf>
    <xf numFmtId="1" fontId="24" fillId="0" borderId="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top"/>
    </xf>
    <xf numFmtId="4" fontId="2" fillId="0" borderId="20" xfId="0" applyNumberFormat="1" applyFont="1" applyBorder="1" applyAlignment="1">
      <alignment horizontal="right"/>
    </xf>
    <xf numFmtId="0" fontId="17" fillId="0" borderId="20" xfId="43" applyFont="1" applyFill="1" applyBorder="1" applyAlignment="1">
      <alignment horizontal="center"/>
    </xf>
    <xf numFmtId="0" fontId="64" fillId="0" borderId="20" xfId="43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6" fontId="4" fillId="0" borderId="20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0" fontId="74" fillId="57" borderId="0" xfId="0" applyFont="1" applyFill="1"/>
    <xf numFmtId="1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0" fontId="0" fillId="57" borderId="0" xfId="0" applyFill="1"/>
    <xf numFmtId="0" fontId="2" fillId="0" borderId="30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center"/>
    </xf>
    <xf numFmtId="1" fontId="0" fillId="0" borderId="0" xfId="0" applyNumberFormat="1"/>
    <xf numFmtId="0" fontId="2" fillId="0" borderId="54" xfId="0" applyFont="1" applyBorder="1" applyAlignment="1">
      <alignment horizontal="center"/>
    </xf>
    <xf numFmtId="4" fontId="2" fillId="2" borderId="3" xfId="0" applyNumberFormat="1" applyFont="1" applyFill="1" applyBorder="1" applyAlignment="1">
      <alignment horizontal="left" vertical="center"/>
    </xf>
    <xf numFmtId="0" fontId="2" fillId="0" borderId="0" xfId="26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" fontId="2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14" xfId="26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4" fontId="2" fillId="9" borderId="7" xfId="0" applyNumberFormat="1" applyFont="1" applyFill="1" applyBorder="1" applyAlignment="1">
      <alignment horizontal="center" vertical="center" wrapText="1"/>
    </xf>
    <xf numFmtId="49" fontId="2" fillId="3" borderId="8" xfId="3" applyNumberFormat="1" applyFont="1" applyFill="1" applyBorder="1" applyAlignment="1">
      <alignment horizontal="center" vertical="center"/>
    </xf>
    <xf numFmtId="44" fontId="2" fillId="3" borderId="8" xfId="1" applyFont="1" applyFill="1" applyBorder="1" applyAlignment="1">
      <alignment horizontal="center" vertical="center"/>
    </xf>
    <xf numFmtId="49" fontId="2" fillId="3" borderId="12" xfId="3" applyNumberFormat="1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49" fontId="2" fillId="3" borderId="4" xfId="4" applyNumberFormat="1" applyFont="1" applyFill="1" applyBorder="1" applyAlignment="1">
      <alignment horizontal="center" vertical="center"/>
    </xf>
    <xf numFmtId="49" fontId="2" fillId="3" borderId="12" xfId="4" applyNumberFormat="1" applyFont="1" applyFill="1" applyBorder="1" applyAlignment="1">
      <alignment horizontal="center" vertical="center"/>
    </xf>
    <xf numFmtId="49" fontId="2" fillId="3" borderId="4" xfId="5" applyNumberFormat="1" applyFont="1" applyFill="1" applyBorder="1" applyAlignment="1">
      <alignment horizontal="center" vertical="center"/>
    </xf>
    <xf numFmtId="49" fontId="2" fillId="3" borderId="8" xfId="6" applyNumberFormat="1" applyFont="1" applyFill="1" applyBorder="1" applyAlignment="1">
      <alignment horizontal="center" vertical="center"/>
    </xf>
    <xf numFmtId="49" fontId="2" fillId="3" borderId="12" xfId="6" applyNumberFormat="1" applyFont="1" applyFill="1" applyBorder="1" applyAlignment="1">
      <alignment horizontal="center" vertical="center"/>
    </xf>
    <xf numFmtId="4" fontId="2" fillId="9" borderId="2" xfId="0" applyNumberFormat="1" applyFont="1" applyFill="1" applyBorder="1" applyAlignment="1">
      <alignment horizontal="center" vertical="center" wrapText="1"/>
    </xf>
    <xf numFmtId="49" fontId="2" fillId="3" borderId="4" xfId="7" applyNumberFormat="1" applyFont="1" applyFill="1" applyBorder="1" applyAlignment="1">
      <alignment horizontal="center" vertical="center"/>
    </xf>
    <xf numFmtId="49" fontId="2" fillId="3" borderId="8" xfId="7" applyNumberFormat="1" applyFont="1" applyFill="1" applyBorder="1" applyAlignment="1">
      <alignment horizontal="center" vertical="center"/>
    </xf>
    <xf numFmtId="49" fontId="2" fillId="56" borderId="0" xfId="7" applyNumberFormat="1" applyFont="1" applyFill="1" applyAlignment="1">
      <alignment horizontal="center" vertical="center"/>
    </xf>
    <xf numFmtId="44" fontId="2" fillId="56" borderId="0" xfId="1" applyFont="1" applyFill="1" applyBorder="1" applyAlignment="1">
      <alignment horizontal="center" vertical="center"/>
    </xf>
    <xf numFmtId="49" fontId="2" fillId="3" borderId="8" xfId="8" applyNumberFormat="1" applyFont="1" applyFill="1" applyBorder="1" applyAlignment="1">
      <alignment horizontal="center" vertical="center"/>
    </xf>
    <xf numFmtId="49" fontId="2" fillId="3" borderId="12" xfId="8" applyNumberFormat="1" applyFont="1" applyFill="1" applyBorder="1" applyAlignment="1">
      <alignment horizontal="center" vertical="center"/>
    </xf>
    <xf numFmtId="49" fontId="5" fillId="3" borderId="8" xfId="8" applyNumberFormat="1" applyFont="1" applyFill="1" applyBorder="1" applyAlignment="1">
      <alignment horizontal="center" vertical="center"/>
    </xf>
    <xf numFmtId="44" fontId="5" fillId="3" borderId="8" xfId="1" applyFont="1" applyFill="1" applyBorder="1" applyAlignment="1">
      <alignment horizontal="center" vertical="center"/>
    </xf>
    <xf numFmtId="4" fontId="2" fillId="9" borderId="14" xfId="0" applyNumberFormat="1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/>
    </xf>
    <xf numFmtId="49" fontId="2" fillId="3" borderId="4" xfId="8" applyNumberFormat="1" applyFon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4" fontId="11" fillId="3" borderId="20" xfId="0" applyNumberFormat="1" applyFont="1" applyFill="1" applyBorder="1" applyAlignment="1">
      <alignment horizontal="center" vertical="center" wrapText="1"/>
    </xf>
    <xf numFmtId="169" fontId="11" fillId="3" borderId="20" xfId="0" applyNumberFormat="1" applyFont="1" applyFill="1" applyBorder="1" applyAlignment="1">
      <alignment horizontal="center" vertical="center"/>
    </xf>
    <xf numFmtId="4" fontId="11" fillId="3" borderId="24" xfId="0" applyNumberFormat="1" applyFont="1" applyFill="1" applyBorder="1" applyAlignment="1">
      <alignment horizontal="center" vertical="center" wrapText="1"/>
    </xf>
    <xf numFmtId="169" fontId="11" fillId="3" borderId="24" xfId="0" applyNumberFormat="1" applyFont="1" applyFill="1" applyBorder="1" applyAlignment="1">
      <alignment horizontal="center" vertical="center"/>
    </xf>
    <xf numFmtId="49" fontId="2" fillId="3" borderId="3" xfId="11" applyNumberFormat="1" applyFont="1" applyFill="1" applyBorder="1" applyAlignment="1">
      <alignment horizontal="center" vertical="center"/>
    </xf>
    <xf numFmtId="44" fontId="2" fillId="3" borderId="3" xfId="44" applyFont="1" applyFill="1" applyBorder="1" applyAlignment="1">
      <alignment horizontal="center" vertical="center"/>
    </xf>
    <xf numFmtId="49" fontId="11" fillId="3" borderId="3" xfId="11" applyNumberFormat="1" applyFont="1" applyFill="1" applyBorder="1" applyAlignment="1">
      <alignment horizontal="center" vertical="center"/>
    </xf>
    <xf numFmtId="49" fontId="11" fillId="3" borderId="4" xfId="11" applyNumberFormat="1" applyFont="1" applyFill="1" applyBorder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169" fontId="24" fillId="3" borderId="5" xfId="0" applyNumberFormat="1" applyFont="1" applyFill="1" applyBorder="1" applyAlignment="1">
      <alignment horizontal="center" vertical="center"/>
    </xf>
    <xf numFmtId="49" fontId="2" fillId="3" borderId="28" xfId="0" applyNumberFormat="1" applyFont="1" applyFill="1" applyBorder="1" applyAlignment="1">
      <alignment horizontal="center" vertical="center"/>
    </xf>
    <xf numFmtId="169" fontId="2" fillId="3" borderId="28" xfId="0" applyNumberFormat="1" applyFont="1" applyFill="1" applyBorder="1" applyAlignment="1">
      <alignment horizontal="center" vertical="center"/>
    </xf>
    <xf numFmtId="49" fontId="20" fillId="3" borderId="29" xfId="0" applyNumberFormat="1" applyFont="1" applyFill="1" applyBorder="1" applyAlignment="1">
      <alignment horizontal="center" vertical="center"/>
    </xf>
    <xf numFmtId="169" fontId="20" fillId="3" borderId="29" xfId="0" applyNumberFormat="1" applyFont="1" applyFill="1" applyBorder="1" applyAlignment="1">
      <alignment horizontal="center" vertical="center"/>
    </xf>
    <xf numFmtId="4" fontId="4" fillId="12" borderId="14" xfId="0" applyNumberFormat="1" applyFont="1" applyFill="1" applyBorder="1" applyAlignment="1">
      <alignment horizontal="center" vertical="center" wrapText="1"/>
    </xf>
    <xf numFmtId="169" fontId="4" fillId="12" borderId="14" xfId="0" applyNumberFormat="1" applyFont="1" applyFill="1" applyBorder="1" applyAlignment="1">
      <alignment horizontal="center" vertical="center"/>
    </xf>
    <xf numFmtId="4" fontId="2" fillId="4" borderId="14" xfId="0" applyNumberFormat="1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49" fontId="2" fillId="3" borderId="8" xfId="11" applyNumberFormat="1" applyFont="1" applyFill="1" applyBorder="1" applyAlignment="1">
      <alignment horizontal="center" vertical="center"/>
    </xf>
    <xf numFmtId="44" fontId="2" fillId="3" borderId="0" xfId="1" applyFont="1" applyFill="1" applyBorder="1" applyAlignment="1">
      <alignment horizontal="center" vertical="center"/>
    </xf>
    <xf numFmtId="49" fontId="25" fillId="3" borderId="4" xfId="11" applyNumberFormat="1" applyFont="1" applyFill="1" applyBorder="1" applyAlignment="1">
      <alignment horizontal="center" vertical="center"/>
    </xf>
    <xf numFmtId="44" fontId="25" fillId="3" borderId="4" xfId="1" applyFont="1" applyFill="1" applyBorder="1" applyAlignment="1">
      <alignment horizontal="center" vertical="center"/>
    </xf>
    <xf numFmtId="49" fontId="25" fillId="3" borderId="8" xfId="11" applyNumberFormat="1" applyFont="1" applyFill="1" applyBorder="1" applyAlignment="1">
      <alignment horizontal="center" vertical="center"/>
    </xf>
    <xf numFmtId="44" fontId="25" fillId="3" borderId="8" xfId="1" applyFont="1" applyFill="1" applyBorder="1" applyAlignment="1">
      <alignment horizontal="center" vertical="center"/>
    </xf>
    <xf numFmtId="4" fontId="4" fillId="12" borderId="7" xfId="0" applyNumberFormat="1" applyFont="1" applyFill="1" applyBorder="1" applyAlignment="1">
      <alignment horizontal="center" vertical="center" wrapText="1"/>
    </xf>
    <xf numFmtId="169" fontId="4" fillId="12" borderId="7" xfId="0" applyNumberFormat="1" applyFont="1" applyFill="1" applyBorder="1" applyAlignment="1">
      <alignment horizontal="center" vertical="center"/>
    </xf>
    <xf numFmtId="4" fontId="2" fillId="15" borderId="14" xfId="0" applyNumberFormat="1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/>
    </xf>
    <xf numFmtId="49" fontId="2" fillId="3" borderId="4" xfId="11" applyNumberFormat="1" applyFont="1" applyFill="1" applyBorder="1" applyAlignment="1">
      <alignment horizontal="center" vertical="center"/>
    </xf>
    <xf numFmtId="49" fontId="2" fillId="3" borderId="12" xfId="11" applyNumberFormat="1" applyFont="1" applyFill="1" applyBorder="1" applyAlignment="1">
      <alignment horizontal="center" vertical="center"/>
    </xf>
    <xf numFmtId="4" fontId="2" fillId="15" borderId="7" xfId="0" applyNumberFormat="1" applyFont="1" applyFill="1" applyBorder="1" applyAlignment="1">
      <alignment horizontal="center" vertical="center" wrapText="1"/>
    </xf>
    <xf numFmtId="49" fontId="2" fillId="3" borderId="20" xfId="11" applyNumberFormat="1" applyFont="1" applyFill="1" applyBorder="1" applyAlignment="1">
      <alignment horizontal="center" vertical="center"/>
    </xf>
    <xf numFmtId="44" fontId="2" fillId="3" borderId="20" xfId="44" applyFont="1" applyFill="1" applyBorder="1" applyAlignment="1">
      <alignment horizontal="center" vertical="center"/>
    </xf>
    <xf numFmtId="4" fontId="2" fillId="15" borderId="2" xfId="0" applyNumberFormat="1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/>
    </xf>
    <xf numFmtId="44" fontId="2" fillId="3" borderId="4" xfId="1" applyFont="1" applyFill="1" applyBorder="1" applyAlignment="1">
      <alignment horizontal="center" vertical="center"/>
    </xf>
    <xf numFmtId="49" fontId="2" fillId="3" borderId="5" xfId="11" applyNumberFormat="1" applyFont="1" applyFill="1" applyBorder="1" applyAlignment="1">
      <alignment horizontal="center" vertical="center"/>
    </xf>
    <xf numFmtId="44" fontId="2" fillId="3" borderId="12" xfId="1" applyFont="1" applyFill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 wrapText="1"/>
    </xf>
    <xf numFmtId="4" fontId="2" fillId="18" borderId="2" xfId="0" applyNumberFormat="1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center" vertical="center"/>
    </xf>
    <xf numFmtId="44" fontId="2" fillId="3" borderId="38" xfId="1" applyFont="1" applyFill="1" applyBorder="1" applyAlignment="1">
      <alignment horizontal="center" vertical="center"/>
    </xf>
    <xf numFmtId="44" fontId="2" fillId="3" borderId="39" xfId="1" applyFont="1" applyFill="1" applyBorder="1" applyAlignment="1">
      <alignment horizontal="center" vertical="center"/>
    </xf>
    <xf numFmtId="4" fontId="5" fillId="18" borderId="15" xfId="0" applyNumberFormat="1" applyFont="1" applyFill="1" applyBorder="1" applyAlignment="1">
      <alignment horizontal="center"/>
    </xf>
    <xf numFmtId="44" fontId="2" fillId="0" borderId="11" xfId="1" applyFont="1" applyFill="1" applyBorder="1" applyAlignment="1">
      <alignment horizontal="center" vertical="center"/>
    </xf>
    <xf numFmtId="49" fontId="2" fillId="3" borderId="4" xfId="13" applyNumberFormat="1" applyFont="1" applyFill="1" applyBorder="1" applyAlignment="1">
      <alignment horizontal="center" vertical="center"/>
    </xf>
    <xf numFmtId="44" fontId="2" fillId="3" borderId="4" xfId="44" applyFont="1" applyFill="1" applyBorder="1" applyAlignment="1">
      <alignment horizontal="center" vertical="center"/>
    </xf>
    <xf numFmtId="49" fontId="2" fillId="3" borderId="8" xfId="13" applyNumberFormat="1" applyFont="1" applyFill="1" applyBorder="1" applyAlignment="1">
      <alignment horizontal="center" vertical="center"/>
    </xf>
    <xf numFmtId="44" fontId="2" fillId="3" borderId="8" xfId="44" applyFont="1" applyFill="1" applyBorder="1" applyAlignment="1">
      <alignment horizontal="center" vertical="center"/>
    </xf>
    <xf numFmtId="49" fontId="2" fillId="3" borderId="12" xfId="13" applyNumberFormat="1" applyFont="1" applyFill="1" applyBorder="1" applyAlignment="1">
      <alignment horizontal="center" vertical="center"/>
    </xf>
    <xf numFmtId="44" fontId="2" fillId="3" borderId="3" xfId="1" applyFont="1" applyFill="1" applyBorder="1" applyAlignment="1">
      <alignment horizontal="center" vertical="center"/>
    </xf>
    <xf numFmtId="44" fontId="2" fillId="3" borderId="5" xfId="1" applyFont="1" applyFill="1" applyBorder="1" applyAlignment="1">
      <alignment horizontal="center" vertical="center"/>
    </xf>
    <xf numFmtId="44" fontId="2" fillId="3" borderId="9" xfId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" fontId="5" fillId="21" borderId="7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72" fillId="9" borderId="7" xfId="0" applyFont="1" applyFill="1" applyBorder="1" applyAlignment="1">
      <alignment horizontal="center" vertical="center"/>
    </xf>
    <xf numFmtId="0" fontId="2" fillId="56" borderId="1" xfId="0" applyFont="1" applyFill="1" applyBorder="1" applyAlignment="1">
      <alignment horizontal="left" vertical="center"/>
    </xf>
    <xf numFmtId="3" fontId="2" fillId="56" borderId="2" xfId="0" applyNumberFormat="1" applyFont="1" applyFill="1" applyBorder="1" applyAlignment="1">
      <alignment horizontal="center" vertical="center"/>
    </xf>
    <xf numFmtId="1" fontId="2" fillId="56" borderId="2" xfId="0" applyNumberFormat="1" applyFont="1" applyFill="1" applyBorder="1" applyAlignment="1">
      <alignment horizontal="center" vertical="center"/>
    </xf>
    <xf numFmtId="0" fontId="72" fillId="56" borderId="2" xfId="0" applyFont="1" applyFill="1" applyBorder="1" applyAlignment="1">
      <alignment horizontal="left" vertical="center"/>
    </xf>
    <xf numFmtId="4" fontId="2" fillId="56" borderId="1" xfId="0" applyNumberFormat="1" applyFont="1" applyFill="1" applyBorder="1"/>
    <xf numFmtId="4" fontId="2" fillId="56" borderId="4" xfId="0" applyNumberFormat="1" applyFont="1" applyFill="1" applyBorder="1" applyAlignment="1">
      <alignment horizontal="right"/>
    </xf>
    <xf numFmtId="49" fontId="2" fillId="56" borderId="2" xfId="7" applyNumberFormat="1" applyFont="1" applyFill="1" applyBorder="1" applyAlignment="1">
      <alignment horizontal="center" vertical="center"/>
    </xf>
    <xf numFmtId="44" fontId="2" fillId="56" borderId="2" xfId="1" applyFont="1" applyFill="1" applyBorder="1" applyAlignment="1">
      <alignment horizontal="center" vertical="center"/>
    </xf>
    <xf numFmtId="0" fontId="2" fillId="56" borderId="2" xfId="0" applyFont="1" applyFill="1" applyBorder="1" applyAlignment="1">
      <alignment horizontal="center" vertical="center"/>
    </xf>
    <xf numFmtId="0" fontId="2" fillId="56" borderId="2" xfId="0" applyFont="1" applyFill="1" applyBorder="1" applyAlignment="1">
      <alignment horizontal="center"/>
    </xf>
    <xf numFmtId="164" fontId="2" fillId="56" borderId="2" xfId="0" applyNumberFormat="1" applyFont="1" applyFill="1" applyBorder="1" applyAlignment="1">
      <alignment horizontal="center" vertical="center"/>
    </xf>
    <xf numFmtId="165" fontId="2" fillId="56" borderId="2" xfId="0" applyNumberFormat="1" applyFont="1" applyFill="1" applyBorder="1" applyAlignment="1">
      <alignment horizontal="center" vertical="center"/>
    </xf>
    <xf numFmtId="166" fontId="2" fillId="56" borderId="2" xfId="0" applyNumberFormat="1" applyFont="1" applyFill="1" applyBorder="1" applyAlignment="1">
      <alignment horizontal="center" vertical="center"/>
    </xf>
    <xf numFmtId="14" fontId="2" fillId="56" borderId="2" xfId="0" applyNumberFormat="1" applyFont="1" applyFill="1" applyBorder="1" applyAlignment="1">
      <alignment horizontal="center" vertical="center"/>
    </xf>
    <xf numFmtId="0" fontId="20" fillId="56" borderId="4" xfId="2" applyFont="1" applyFill="1" applyBorder="1" applyAlignment="1">
      <alignment horizontal="center" vertical="center"/>
    </xf>
    <xf numFmtId="4" fontId="2" fillId="9" borderId="15" xfId="0" applyNumberFormat="1" applyFont="1" applyFill="1" applyBorder="1"/>
    <xf numFmtId="4" fontId="2" fillId="9" borderId="12" xfId="0" applyNumberFormat="1" applyFont="1" applyFill="1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/>
    <xf numFmtId="49" fontId="2" fillId="0" borderId="5" xfId="0" applyNumberFormat="1" applyFont="1" applyBorder="1"/>
    <xf numFmtId="1" fontId="2" fillId="0" borderId="9" xfId="24" applyNumberFormat="1" applyFont="1" applyBorder="1" applyAlignment="1">
      <alignment horizontal="center"/>
    </xf>
    <xf numFmtId="1" fontId="2" fillId="0" borderId="14" xfId="24" applyNumberFormat="1" applyFont="1" applyBorder="1" applyAlignment="1">
      <alignment horizontal="center" vertical="center"/>
    </xf>
    <xf numFmtId="0" fontId="2" fillId="0" borderId="9" xfId="24" applyFont="1" applyBorder="1" applyAlignment="1">
      <alignment horizontal="left" vertical="center"/>
    </xf>
    <xf numFmtId="0" fontId="2" fillId="0" borderId="15" xfId="0" applyFont="1" applyBorder="1"/>
    <xf numFmtId="1" fontId="2" fillId="0" borderId="1" xfId="43" applyNumberFormat="1" applyFont="1" applyBorder="1" applyAlignment="1">
      <alignment horizontal="center" vertical="center"/>
    </xf>
    <xf numFmtId="1" fontId="2" fillId="0" borderId="16" xfId="43" applyNumberFormat="1" applyFont="1" applyBorder="1" applyAlignment="1">
      <alignment horizontal="center" vertical="center"/>
    </xf>
    <xf numFmtId="1" fontId="2" fillId="0" borderId="15" xfId="43" applyNumberFormat="1" applyFont="1" applyBorder="1" applyAlignment="1">
      <alignment horizontal="center" vertical="center"/>
    </xf>
    <xf numFmtId="0" fontId="15" fillId="58" borderId="6" xfId="0" applyFont="1" applyFill="1" applyBorder="1"/>
    <xf numFmtId="0" fontId="15" fillId="58" borderId="7" xfId="0" applyFont="1" applyFill="1" applyBorder="1" applyAlignment="1">
      <alignment horizontal="center" vertical="center"/>
    </xf>
    <xf numFmtId="0" fontId="36" fillId="58" borderId="7" xfId="0" applyFont="1" applyFill="1" applyBorder="1" applyAlignment="1">
      <alignment horizontal="center" vertical="center"/>
    </xf>
    <xf numFmtId="4" fontId="9" fillId="58" borderId="10" xfId="0" applyNumberFormat="1" applyFont="1" applyFill="1" applyBorder="1" applyAlignment="1">
      <alignment horizontal="right"/>
    </xf>
    <xf numFmtId="0" fontId="15" fillId="58" borderId="7" xfId="0" applyFont="1" applyFill="1" applyBorder="1" applyAlignment="1">
      <alignment horizontal="center"/>
    </xf>
    <xf numFmtId="0" fontId="15" fillId="58" borderId="7" xfId="0" applyFont="1" applyFill="1" applyBorder="1"/>
    <xf numFmtId="0" fontId="15" fillId="58" borderId="10" xfId="0" applyFont="1" applyFill="1" applyBorder="1"/>
    <xf numFmtId="0" fontId="15" fillId="58" borderId="1" xfId="0" applyFont="1" applyFill="1" applyBorder="1"/>
    <xf numFmtId="0" fontId="15" fillId="58" borderId="2" xfId="0" applyFont="1" applyFill="1" applyBorder="1" applyAlignment="1">
      <alignment horizontal="center" vertical="center"/>
    </xf>
    <xf numFmtId="0" fontId="3" fillId="58" borderId="2" xfId="0" applyFont="1" applyFill="1" applyBorder="1" applyAlignment="1">
      <alignment horizontal="left" vertical="center"/>
    </xf>
    <xf numFmtId="4" fontId="9" fillId="58" borderId="8" xfId="0" applyNumberFormat="1" applyFont="1" applyFill="1" applyBorder="1" applyAlignment="1">
      <alignment horizontal="right"/>
    </xf>
    <xf numFmtId="0" fontId="15" fillId="58" borderId="2" xfId="0" applyFont="1" applyFill="1" applyBorder="1" applyAlignment="1">
      <alignment horizontal="center"/>
    </xf>
    <xf numFmtId="0" fontId="15" fillId="58" borderId="2" xfId="0" applyFont="1" applyFill="1" applyBorder="1"/>
    <xf numFmtId="0" fontId="15" fillId="58" borderId="4" xfId="0" applyFont="1" applyFill="1" applyBorder="1"/>
    <xf numFmtId="0" fontId="2" fillId="59" borderId="1" xfId="0" applyFont="1" applyFill="1" applyBorder="1" applyAlignment="1">
      <alignment horizontal="left" vertical="center"/>
    </xf>
    <xf numFmtId="3" fontId="2" fillId="60" borderId="2" xfId="0" applyNumberFormat="1" applyFont="1" applyFill="1" applyBorder="1" applyAlignment="1">
      <alignment horizontal="center" vertical="center"/>
    </xf>
    <xf numFmtId="1" fontId="2" fillId="59" borderId="2" xfId="0" applyNumberFormat="1" applyFont="1" applyFill="1" applyBorder="1" applyAlignment="1">
      <alignment horizontal="center" vertical="center"/>
    </xf>
    <xf numFmtId="0" fontId="3" fillId="59" borderId="2" xfId="0" applyFont="1" applyFill="1" applyBorder="1" applyAlignment="1">
      <alignment horizontal="left" vertical="center"/>
    </xf>
    <xf numFmtId="4" fontId="10" fillId="58" borderId="8" xfId="0" applyNumberFormat="1" applyFont="1" applyFill="1" applyBorder="1" applyAlignment="1">
      <alignment horizontal="right"/>
    </xf>
    <xf numFmtId="4" fontId="2" fillId="58" borderId="2" xfId="0" applyNumberFormat="1" applyFont="1" applyFill="1" applyBorder="1" applyAlignment="1">
      <alignment horizontal="center" vertical="center" wrapText="1"/>
    </xf>
    <xf numFmtId="0" fontId="2" fillId="58" borderId="2" xfId="0" applyFont="1" applyFill="1" applyBorder="1" applyAlignment="1">
      <alignment horizontal="center" vertical="center"/>
    </xf>
    <xf numFmtId="0" fontId="2" fillId="59" borderId="2" xfId="0" applyFont="1" applyFill="1" applyBorder="1" applyAlignment="1">
      <alignment horizontal="center" vertical="center"/>
    </xf>
    <xf numFmtId="0" fontId="2" fillId="60" borderId="2" xfId="0" applyFont="1" applyFill="1" applyBorder="1" applyAlignment="1">
      <alignment horizontal="center" vertical="center"/>
    </xf>
    <xf numFmtId="0" fontId="2" fillId="60" borderId="2" xfId="0" applyFont="1" applyFill="1" applyBorder="1" applyAlignment="1">
      <alignment horizontal="center"/>
    </xf>
    <xf numFmtId="164" fontId="2" fillId="60" borderId="2" xfId="0" applyNumberFormat="1" applyFont="1" applyFill="1" applyBorder="1" applyAlignment="1">
      <alignment horizontal="center" vertical="center"/>
    </xf>
    <xf numFmtId="0" fontId="2" fillId="60" borderId="2" xfId="0" applyFont="1" applyFill="1" applyBorder="1" applyAlignment="1">
      <alignment vertical="center"/>
    </xf>
    <xf numFmtId="14" fontId="2" fillId="58" borderId="2" xfId="0" applyNumberFormat="1" applyFont="1" applyFill="1" applyBorder="1" applyAlignment="1">
      <alignment horizontal="center" vertical="center"/>
    </xf>
    <xf numFmtId="0" fontId="20" fillId="58" borderId="4" xfId="2" applyFont="1" applyFill="1" applyBorder="1" applyAlignment="1">
      <alignment horizontal="center" vertical="center"/>
    </xf>
    <xf numFmtId="0" fontId="2" fillId="59" borderId="6" xfId="0" applyFont="1" applyFill="1" applyBorder="1" applyAlignment="1">
      <alignment horizontal="left" vertical="center"/>
    </xf>
    <xf numFmtId="3" fontId="2" fillId="60" borderId="7" xfId="0" applyNumberFormat="1" applyFont="1" applyFill="1" applyBorder="1" applyAlignment="1">
      <alignment horizontal="center" vertical="center"/>
    </xf>
    <xf numFmtId="1" fontId="2" fillId="59" borderId="7" xfId="0" applyNumberFormat="1" applyFont="1" applyFill="1" applyBorder="1" applyAlignment="1">
      <alignment horizontal="center" vertical="center"/>
    </xf>
    <xf numFmtId="0" fontId="3" fillId="59" borderId="14" xfId="0" applyFont="1" applyFill="1" applyBorder="1" applyAlignment="1">
      <alignment horizontal="left" vertical="center"/>
    </xf>
    <xf numFmtId="4" fontId="2" fillId="59" borderId="6" xfId="0" applyNumberFormat="1" applyFont="1" applyFill="1" applyBorder="1" applyAlignment="1">
      <alignment vertical="center"/>
    </xf>
    <xf numFmtId="4" fontId="2" fillId="59" borderId="10" xfId="0" applyNumberFormat="1" applyFont="1" applyFill="1" applyBorder="1" applyAlignment="1">
      <alignment horizontal="right" vertical="center"/>
    </xf>
    <xf numFmtId="0" fontId="3" fillId="59" borderId="7" xfId="0" applyFont="1" applyFill="1" applyBorder="1" applyAlignment="1">
      <alignment horizontal="center" vertical="center"/>
    </xf>
    <xf numFmtId="2" fontId="10" fillId="58" borderId="7" xfId="0" applyNumberFormat="1" applyFont="1" applyFill="1" applyBorder="1"/>
    <xf numFmtId="2" fontId="10" fillId="58" borderId="10" xfId="0" applyNumberFormat="1" applyFont="1" applyFill="1" applyBorder="1"/>
    <xf numFmtId="0" fontId="2" fillId="59" borderId="7" xfId="0" applyFont="1" applyFill="1" applyBorder="1" applyAlignment="1">
      <alignment horizontal="center" vertical="center"/>
    </xf>
    <xf numFmtId="0" fontId="2" fillId="59" borderId="7" xfId="0" applyFont="1" applyFill="1" applyBorder="1" applyAlignment="1">
      <alignment horizontal="center"/>
    </xf>
    <xf numFmtId="0" fontId="2" fillId="60" borderId="7" xfId="0" applyFont="1" applyFill="1" applyBorder="1" applyAlignment="1">
      <alignment horizontal="center" vertical="center"/>
    </xf>
    <xf numFmtId="164" fontId="2" fillId="60" borderId="7" xfId="0" applyNumberFormat="1" applyFont="1" applyFill="1" applyBorder="1" applyAlignment="1">
      <alignment horizontal="center" vertical="center"/>
    </xf>
    <xf numFmtId="0" fontId="2" fillId="60" borderId="7" xfId="0" applyFont="1" applyFill="1" applyBorder="1" applyAlignment="1">
      <alignment vertical="center"/>
    </xf>
    <xf numFmtId="3" fontId="2" fillId="60" borderId="7" xfId="0" applyNumberFormat="1" applyFont="1" applyFill="1" applyBorder="1" applyAlignment="1">
      <alignment horizontal="center"/>
    </xf>
    <xf numFmtId="14" fontId="2" fillId="58" borderId="7" xfId="0" applyNumberFormat="1" applyFont="1" applyFill="1" applyBorder="1" applyAlignment="1">
      <alignment horizontal="center" vertical="center"/>
    </xf>
    <xf numFmtId="14" fontId="27" fillId="58" borderId="10" xfId="0" applyNumberFormat="1" applyFont="1" applyFill="1" applyBorder="1" applyAlignment="1">
      <alignment horizontal="center" vertical="center"/>
    </xf>
    <xf numFmtId="14" fontId="20" fillId="58" borderId="10" xfId="0" applyNumberFormat="1" applyFont="1" applyFill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4" fontId="2" fillId="9" borderId="10" xfId="0" applyNumberFormat="1" applyFont="1" applyFill="1" applyBorder="1" applyAlignment="1">
      <alignment horizontal="right"/>
    </xf>
    <xf numFmtId="0" fontId="2" fillId="11" borderId="7" xfId="0" applyFont="1" applyFill="1" applyBorder="1" applyAlignment="1">
      <alignment horizontal="left" vertical="center"/>
    </xf>
    <xf numFmtId="0" fontId="2" fillId="11" borderId="14" xfId="0" applyFont="1" applyFill="1" applyBorder="1" applyAlignment="1">
      <alignment vertical="center"/>
    </xf>
    <xf numFmtId="14" fontId="2" fillId="11" borderId="14" xfId="0" applyNumberFormat="1" applyFont="1" applyFill="1" applyBorder="1" applyAlignment="1">
      <alignment horizontal="center" vertical="center"/>
    </xf>
    <xf numFmtId="0" fontId="2" fillId="56" borderId="6" xfId="0" applyFont="1" applyFill="1" applyBorder="1" applyAlignment="1">
      <alignment horizontal="left" vertical="center"/>
    </xf>
    <xf numFmtId="3" fontId="2" fillId="56" borderId="7" xfId="0" applyNumberFormat="1" applyFont="1" applyFill="1" applyBorder="1" applyAlignment="1">
      <alignment horizontal="center" vertical="center"/>
    </xf>
    <xf numFmtId="1" fontId="2" fillId="56" borderId="7" xfId="0" applyNumberFormat="1" applyFont="1" applyFill="1" applyBorder="1" applyAlignment="1">
      <alignment horizontal="center" vertical="center"/>
    </xf>
    <xf numFmtId="0" fontId="72" fillId="56" borderId="7" xfId="0" applyFont="1" applyFill="1" applyBorder="1" applyAlignment="1">
      <alignment horizontal="left" vertical="center"/>
    </xf>
    <xf numFmtId="4" fontId="2" fillId="56" borderId="6" xfId="0" applyNumberFormat="1" applyFont="1" applyFill="1" applyBorder="1"/>
    <xf numFmtId="4" fontId="2" fillId="56" borderId="10" xfId="0" applyNumberFormat="1" applyFont="1" applyFill="1" applyBorder="1" applyAlignment="1">
      <alignment horizontal="right"/>
    </xf>
    <xf numFmtId="49" fontId="2" fillId="56" borderId="7" xfId="7" applyNumberFormat="1" applyFont="1" applyFill="1" applyBorder="1" applyAlignment="1">
      <alignment horizontal="center" vertical="center"/>
    </xf>
    <xf numFmtId="44" fontId="2" fillId="56" borderId="7" xfId="1" applyFont="1" applyFill="1" applyBorder="1" applyAlignment="1">
      <alignment horizontal="center" vertical="center"/>
    </xf>
    <xf numFmtId="0" fontId="2" fillId="56" borderId="7" xfId="0" applyFont="1" applyFill="1" applyBorder="1" applyAlignment="1">
      <alignment horizontal="center" vertical="center"/>
    </xf>
    <xf numFmtId="0" fontId="2" fillId="56" borderId="7" xfId="0" applyFont="1" applyFill="1" applyBorder="1" applyAlignment="1">
      <alignment horizontal="center"/>
    </xf>
    <xf numFmtId="164" fontId="2" fillId="56" borderId="7" xfId="0" applyNumberFormat="1" applyFont="1" applyFill="1" applyBorder="1" applyAlignment="1">
      <alignment horizontal="center" vertical="center"/>
    </xf>
    <xf numFmtId="165" fontId="2" fillId="56" borderId="7" xfId="0" applyNumberFormat="1" applyFont="1" applyFill="1" applyBorder="1" applyAlignment="1">
      <alignment horizontal="center" vertical="center"/>
    </xf>
    <xf numFmtId="166" fontId="2" fillId="56" borderId="7" xfId="0" applyNumberFormat="1" applyFont="1" applyFill="1" applyBorder="1" applyAlignment="1">
      <alignment horizontal="center" vertical="center"/>
    </xf>
    <xf numFmtId="14" fontId="2" fillId="56" borderId="7" xfId="0" applyNumberFormat="1" applyFont="1" applyFill="1" applyBorder="1" applyAlignment="1">
      <alignment horizontal="center" vertical="center"/>
    </xf>
    <xf numFmtId="0" fontId="20" fillId="56" borderId="10" xfId="2" applyFont="1" applyFill="1" applyBorder="1" applyAlignment="1">
      <alignment horizontal="center" vertical="center"/>
    </xf>
    <xf numFmtId="0" fontId="2" fillId="0" borderId="16" xfId="12" applyFont="1" applyBorder="1" applyAlignment="1">
      <alignment vertical="center"/>
    </xf>
    <xf numFmtId="0" fontId="15" fillId="0" borderId="2" xfId="0" applyFont="1" applyBorder="1"/>
    <xf numFmtId="0" fontId="2" fillId="5" borderId="2" xfId="0" applyFont="1" applyFill="1" applyBorder="1" applyAlignment="1">
      <alignment horizontal="center"/>
    </xf>
    <xf numFmtId="0" fontId="20" fillId="4" borderId="4" xfId="2" applyFont="1" applyFill="1" applyBorder="1" applyAlignment="1">
      <alignment horizontal="center" vertical="center"/>
    </xf>
    <xf numFmtId="4" fontId="2" fillId="0" borderId="14" xfId="24" applyNumberFormat="1" applyFont="1" applyBorder="1"/>
    <xf numFmtId="49" fontId="25" fillId="3" borderId="12" xfId="11" applyNumberFormat="1" applyFont="1" applyFill="1" applyBorder="1" applyAlignment="1">
      <alignment horizontal="center" vertical="center"/>
    </xf>
    <xf numFmtId="44" fontId="25" fillId="3" borderId="12" xfId="1" applyFont="1" applyFill="1" applyBorder="1" applyAlignment="1">
      <alignment horizontal="center" vertical="center"/>
    </xf>
    <xf numFmtId="0" fontId="2" fillId="0" borderId="15" xfId="24" applyFont="1" applyBorder="1" applyAlignment="1">
      <alignment horizontal="center" vertical="center"/>
    </xf>
    <xf numFmtId="0" fontId="2" fillId="0" borderId="12" xfId="24" applyFont="1" applyBorder="1" applyAlignment="1">
      <alignment horizontal="center" vertical="center"/>
    </xf>
    <xf numFmtId="165" fontId="2" fillId="0" borderId="9" xfId="24" applyNumberFormat="1" applyFont="1" applyBorder="1" applyAlignment="1">
      <alignment horizontal="center" vertical="center"/>
    </xf>
    <xf numFmtId="166" fontId="2" fillId="0" borderId="9" xfId="24" applyNumberFormat="1" applyFont="1" applyBorder="1" applyAlignment="1">
      <alignment horizontal="center" vertical="center"/>
    </xf>
    <xf numFmtId="14" fontId="2" fillId="0" borderId="9" xfId="24" applyNumberFormat="1" applyFont="1" applyBorder="1" applyAlignment="1">
      <alignment horizontal="center" vertical="center"/>
    </xf>
    <xf numFmtId="14" fontId="2" fillId="0" borderId="12" xfId="24" applyNumberFormat="1" applyFont="1" applyBorder="1" applyAlignment="1">
      <alignment horizontal="center" vertical="center"/>
    </xf>
    <xf numFmtId="0" fontId="8" fillId="0" borderId="9" xfId="24" applyFont="1" applyBorder="1" applyAlignment="1">
      <alignment horizontal="center" vertical="center"/>
    </xf>
    <xf numFmtId="0" fontId="8" fillId="0" borderId="15" xfId="24" applyFont="1" applyBorder="1" applyAlignment="1">
      <alignment horizontal="center" vertical="center"/>
    </xf>
    <xf numFmtId="0" fontId="38" fillId="0" borderId="9" xfId="43" applyFont="1" applyFill="1" applyBorder="1" applyAlignment="1">
      <alignment horizontal="center" vertical="center"/>
    </xf>
    <xf numFmtId="0" fontId="59" fillId="58" borderId="6" xfId="0" applyFont="1" applyFill="1" applyBorder="1"/>
    <xf numFmtId="0" fontId="59" fillId="58" borderId="7" xfId="0" applyFont="1" applyFill="1" applyBorder="1" applyAlignment="1">
      <alignment horizontal="center" vertical="center"/>
    </xf>
    <xf numFmtId="4" fontId="2" fillId="58" borderId="2" xfId="0" applyNumberFormat="1" applyFont="1" applyFill="1" applyBorder="1" applyAlignment="1">
      <alignment horizontal="right"/>
    </xf>
    <xf numFmtId="4" fontId="11" fillId="58" borderId="2" xfId="0" applyNumberFormat="1" applyFont="1" applyFill="1" applyBorder="1" applyAlignment="1">
      <alignment horizontal="center" vertical="center" wrapText="1"/>
    </xf>
    <xf numFmtId="0" fontId="11" fillId="58" borderId="2" xfId="0" applyFont="1" applyFill="1" applyBorder="1" applyAlignment="1">
      <alignment horizontal="center" vertical="center"/>
    </xf>
    <xf numFmtId="0" fontId="11" fillId="58" borderId="7" xfId="0" applyFont="1" applyFill="1" applyBorder="1" applyAlignment="1">
      <alignment horizontal="center" vertical="center"/>
    </xf>
    <xf numFmtId="0" fontId="11" fillId="58" borderId="2" xfId="0" applyFont="1" applyFill="1" applyBorder="1" applyAlignment="1">
      <alignment horizontal="center"/>
    </xf>
    <xf numFmtId="164" fontId="11" fillId="58" borderId="2" xfId="0" applyNumberFormat="1" applyFont="1" applyFill="1" applyBorder="1" applyAlignment="1">
      <alignment horizontal="center" vertical="center"/>
    </xf>
    <xf numFmtId="165" fontId="11" fillId="58" borderId="2" xfId="0" applyNumberFormat="1" applyFont="1" applyFill="1" applyBorder="1" applyAlignment="1">
      <alignment horizontal="center" vertical="center"/>
    </xf>
    <xf numFmtId="166" fontId="11" fillId="58" borderId="2" xfId="0" applyNumberFormat="1" applyFont="1" applyFill="1" applyBorder="1" applyAlignment="1">
      <alignment horizontal="center" vertical="center"/>
    </xf>
    <xf numFmtId="3" fontId="11" fillId="58" borderId="2" xfId="0" applyNumberFormat="1" applyFont="1" applyFill="1" applyBorder="1" applyAlignment="1">
      <alignment horizontal="center" vertical="center"/>
    </xf>
    <xf numFmtId="14" fontId="11" fillId="58" borderId="2" xfId="0" applyNumberFormat="1" applyFont="1" applyFill="1" applyBorder="1" applyAlignment="1">
      <alignment horizontal="center" vertical="center"/>
    </xf>
    <xf numFmtId="0" fontId="24" fillId="58" borderId="4" xfId="2" applyFont="1" applyFill="1" applyBorder="1" applyAlignment="1">
      <alignment horizontal="center" vertical="center"/>
    </xf>
    <xf numFmtId="0" fontId="3" fillId="59" borderId="7" xfId="0" applyFont="1" applyFill="1" applyBorder="1" applyAlignment="1">
      <alignment horizontal="left" vertical="center"/>
    </xf>
    <xf numFmtId="4" fontId="2" fillId="58" borderId="6" xfId="0" applyNumberFormat="1" applyFont="1" applyFill="1" applyBorder="1"/>
    <xf numFmtId="4" fontId="2" fillId="58" borderId="10" xfId="0" applyNumberFormat="1" applyFont="1" applyFill="1" applyBorder="1" applyAlignment="1">
      <alignment horizontal="right"/>
    </xf>
    <xf numFmtId="4" fontId="2" fillId="58" borderId="7" xfId="0" applyNumberFormat="1" applyFont="1" applyFill="1" applyBorder="1" applyAlignment="1">
      <alignment horizontal="center" vertical="center" wrapText="1"/>
    </xf>
    <xf numFmtId="0" fontId="2" fillId="58" borderId="7" xfId="0" applyFont="1" applyFill="1" applyBorder="1" applyAlignment="1">
      <alignment horizontal="center" vertical="center"/>
    </xf>
    <xf numFmtId="1" fontId="20" fillId="60" borderId="7" xfId="0" applyNumberFormat="1" applyFont="1" applyFill="1" applyBorder="1" applyAlignment="1">
      <alignment horizontal="center" vertical="center"/>
    </xf>
    <xf numFmtId="0" fontId="69" fillId="60" borderId="7" xfId="0" applyFont="1" applyFill="1" applyBorder="1" applyAlignment="1">
      <alignment horizontal="center" vertical="center"/>
    </xf>
    <xf numFmtId="0" fontId="20" fillId="60" borderId="10" xfId="0" applyFont="1" applyFill="1" applyBorder="1" applyAlignment="1">
      <alignment horizontal="center" vertical="center"/>
    </xf>
    <xf numFmtId="0" fontId="2" fillId="59" borderId="61" xfId="0" applyFont="1" applyFill="1" applyBorder="1" applyAlignment="1">
      <alignment horizontal="left" vertical="center"/>
    </xf>
    <xf numFmtId="4" fontId="2" fillId="58" borderId="61" xfId="0" applyNumberFormat="1" applyFont="1" applyFill="1" applyBorder="1"/>
    <xf numFmtId="4" fontId="2" fillId="58" borderId="62" xfId="0" applyNumberFormat="1" applyFont="1" applyFill="1" applyBorder="1" applyAlignment="1">
      <alignment horizontal="center" vertical="center" wrapText="1"/>
    </xf>
    <xf numFmtId="0" fontId="2" fillId="58" borderId="63" xfId="0" applyFont="1" applyFill="1" applyBorder="1" applyAlignment="1">
      <alignment horizontal="center" vertical="center"/>
    </xf>
    <xf numFmtId="1" fontId="20" fillId="58" borderId="63" xfId="0" applyNumberFormat="1" applyFont="1" applyFill="1" applyBorder="1" applyAlignment="1">
      <alignment horizontal="center" vertical="center"/>
    </xf>
    <xf numFmtId="164" fontId="2" fillId="58" borderId="63" xfId="0" applyNumberFormat="1" applyFont="1" applyFill="1" applyBorder="1" applyAlignment="1">
      <alignment horizontal="center" vertical="center"/>
    </xf>
    <xf numFmtId="0" fontId="2" fillId="58" borderId="64" xfId="0" applyFont="1" applyFill="1" applyBorder="1" applyAlignment="1">
      <alignment horizontal="center" vertical="center"/>
    </xf>
    <xf numFmtId="0" fontId="2" fillId="58" borderId="20" xfId="0" applyFont="1" applyFill="1" applyBorder="1" applyAlignment="1">
      <alignment horizontal="center" vertical="center"/>
    </xf>
    <xf numFmtId="0" fontId="2" fillId="58" borderId="62" xfId="0" applyFont="1" applyFill="1" applyBorder="1" applyAlignment="1">
      <alignment vertical="center"/>
    </xf>
    <xf numFmtId="3" fontId="2" fillId="58" borderId="63" xfId="0" applyNumberFormat="1" applyFont="1" applyFill="1" applyBorder="1" applyAlignment="1">
      <alignment horizontal="center" vertical="center"/>
    </xf>
    <xf numFmtId="14" fontId="2" fillId="58" borderId="63" xfId="0" applyNumberFormat="1" applyFont="1" applyFill="1" applyBorder="1" applyAlignment="1">
      <alignment horizontal="center" vertical="center"/>
    </xf>
    <xf numFmtId="0" fontId="21" fillId="58" borderId="65" xfId="43" applyFont="1" applyFill="1" applyBorder="1" applyAlignment="1">
      <alignment horizontal="center" vertical="center"/>
    </xf>
    <xf numFmtId="0" fontId="2" fillId="59" borderId="66" xfId="0" applyFont="1" applyFill="1" applyBorder="1" applyAlignment="1">
      <alignment horizontal="left" vertical="center"/>
    </xf>
    <xf numFmtId="0" fontId="2" fillId="59" borderId="67" xfId="0" applyFont="1" applyFill="1" applyBorder="1" applyAlignment="1">
      <alignment horizontal="left" vertical="center"/>
    </xf>
    <xf numFmtId="4" fontId="2" fillId="58" borderId="66" xfId="0" applyNumberFormat="1" applyFont="1" applyFill="1" applyBorder="1"/>
    <xf numFmtId="4" fontId="2" fillId="58" borderId="68" xfId="0" applyNumberFormat="1" applyFont="1" applyFill="1" applyBorder="1" applyAlignment="1">
      <alignment horizontal="center" vertical="center" wrapText="1"/>
    </xf>
    <xf numFmtId="0" fontId="2" fillId="58" borderId="67" xfId="0" applyFont="1" applyFill="1" applyBorder="1" applyAlignment="1">
      <alignment horizontal="center" vertical="center"/>
    </xf>
    <xf numFmtId="1" fontId="20" fillId="58" borderId="67" xfId="0" applyNumberFormat="1" applyFont="1" applyFill="1" applyBorder="1" applyAlignment="1">
      <alignment horizontal="center" vertical="center"/>
    </xf>
    <xf numFmtId="164" fontId="2" fillId="58" borderId="67" xfId="0" applyNumberFormat="1" applyFont="1" applyFill="1" applyBorder="1" applyAlignment="1">
      <alignment horizontal="center" vertical="center"/>
    </xf>
    <xf numFmtId="0" fontId="2" fillId="58" borderId="69" xfId="0" applyFont="1" applyFill="1" applyBorder="1" applyAlignment="1">
      <alignment horizontal="center" vertical="center"/>
    </xf>
    <xf numFmtId="0" fontId="2" fillId="58" borderId="24" xfId="0" applyFont="1" applyFill="1" applyBorder="1" applyAlignment="1">
      <alignment horizontal="center" vertical="center"/>
    </xf>
    <xf numFmtId="0" fontId="2" fillId="58" borderId="68" xfId="0" applyFont="1" applyFill="1" applyBorder="1" applyAlignment="1">
      <alignment vertical="center"/>
    </xf>
    <xf numFmtId="3" fontId="2" fillId="58" borderId="67" xfId="0" applyNumberFormat="1" applyFont="1" applyFill="1" applyBorder="1" applyAlignment="1">
      <alignment horizontal="center" vertical="center"/>
    </xf>
    <xf numFmtId="14" fontId="2" fillId="58" borderId="67" xfId="0" applyNumberFormat="1" applyFont="1" applyFill="1" applyBorder="1" applyAlignment="1">
      <alignment horizontal="center" vertical="center"/>
    </xf>
    <xf numFmtId="0" fontId="21" fillId="58" borderId="70" xfId="43" applyFont="1" applyFill="1" applyBorder="1" applyAlignment="1">
      <alignment horizontal="center" vertical="center"/>
    </xf>
    <xf numFmtId="0" fontId="13" fillId="58" borderId="76" xfId="0" applyFont="1" applyFill="1" applyBorder="1" applyAlignment="1">
      <alignment vertical="center"/>
    </xf>
    <xf numFmtId="4" fontId="10" fillId="58" borderId="0" xfId="0" applyNumberFormat="1" applyFont="1" applyFill="1"/>
    <xf numFmtId="3" fontId="2" fillId="60" borderId="2" xfId="0" applyNumberFormat="1" applyFont="1" applyFill="1" applyBorder="1" applyAlignment="1">
      <alignment horizontal="center"/>
    </xf>
    <xf numFmtId="0" fontId="8" fillId="60" borderId="2" xfId="0" applyFont="1" applyFill="1" applyBorder="1" applyAlignment="1">
      <alignment horizontal="center" vertical="center"/>
    </xf>
    <xf numFmtId="0" fontId="8" fillId="60" borderId="4" xfId="0" applyFont="1" applyFill="1" applyBorder="1" applyAlignment="1">
      <alignment horizontal="center" vertical="center"/>
    </xf>
    <xf numFmtId="0" fontId="2" fillId="59" borderId="56" xfId="0" applyFont="1" applyFill="1" applyBorder="1" applyAlignment="1">
      <alignment horizontal="left" vertical="center"/>
    </xf>
    <xf numFmtId="1" fontId="2" fillId="59" borderId="20" xfId="0" applyNumberFormat="1" applyFont="1" applyFill="1" applyBorder="1" applyAlignment="1">
      <alignment horizontal="center" vertical="center"/>
    </xf>
    <xf numFmtId="4" fontId="2" fillId="58" borderId="20" xfId="0" applyNumberFormat="1" applyFont="1" applyFill="1" applyBorder="1"/>
    <xf numFmtId="4" fontId="2" fillId="58" borderId="21" xfId="0" applyNumberFormat="1" applyFont="1" applyFill="1" applyBorder="1" applyAlignment="1">
      <alignment horizontal="center" vertical="center" wrapText="1"/>
    </xf>
    <xf numFmtId="164" fontId="2" fillId="58" borderId="20" xfId="0" applyNumberFormat="1" applyFont="1" applyFill="1" applyBorder="1" applyAlignment="1">
      <alignment horizontal="center" vertical="center"/>
    </xf>
    <xf numFmtId="0" fontId="2" fillId="58" borderId="77" xfId="0" applyFont="1" applyFill="1" applyBorder="1" applyAlignment="1">
      <alignment vertical="center"/>
    </xf>
    <xf numFmtId="3" fontId="2" fillId="58" borderId="20" xfId="0" applyNumberFormat="1" applyFont="1" applyFill="1" applyBorder="1" applyAlignment="1">
      <alignment horizontal="center" vertical="center"/>
    </xf>
    <xf numFmtId="14" fontId="2" fillId="58" borderId="20" xfId="0" applyNumberFormat="1" applyFont="1" applyFill="1" applyBorder="1" applyAlignment="1">
      <alignment horizontal="center" vertical="center"/>
    </xf>
    <xf numFmtId="0" fontId="8" fillId="58" borderId="20" xfId="0" applyFont="1" applyFill="1" applyBorder="1" applyAlignment="1">
      <alignment horizontal="center" vertical="center"/>
    </xf>
    <xf numFmtId="0" fontId="55" fillId="58" borderId="57" xfId="43" applyFont="1" applyFill="1" applyBorder="1" applyAlignment="1">
      <alignment horizontal="center" vertical="center"/>
    </xf>
    <xf numFmtId="0" fontId="4" fillId="58" borderId="7" xfId="0" applyFont="1" applyFill="1" applyBorder="1"/>
    <xf numFmtId="0" fontId="59" fillId="58" borderId="7" xfId="0" applyFont="1" applyFill="1" applyBorder="1" applyAlignment="1">
      <alignment horizontal="center"/>
    </xf>
    <xf numFmtId="0" fontId="59" fillId="58" borderId="7" xfId="0" applyFont="1" applyFill="1" applyBorder="1"/>
    <xf numFmtId="0" fontId="59" fillId="58" borderId="10" xfId="0" applyFont="1" applyFill="1" applyBorder="1"/>
    <xf numFmtId="2" fontId="2" fillId="58" borderId="7" xfId="0" applyNumberFormat="1" applyFont="1" applyFill="1" applyBorder="1"/>
    <xf numFmtId="0" fontId="2" fillId="58" borderId="7" xfId="0" applyFont="1" applyFill="1" applyBorder="1" applyAlignment="1">
      <alignment horizontal="center"/>
    </xf>
    <xf numFmtId="0" fontId="2" fillId="60" borderId="7" xfId="0" applyFont="1" applyFill="1" applyBorder="1" applyAlignment="1">
      <alignment horizontal="center"/>
    </xf>
    <xf numFmtId="0" fontId="8" fillId="60" borderId="7" xfId="0" applyFont="1" applyFill="1" applyBorder="1" applyAlignment="1">
      <alignment horizontal="center" vertical="center"/>
    </xf>
    <xf numFmtId="0" fontId="8" fillId="60" borderId="10" xfId="0" applyFont="1" applyFill="1" applyBorder="1" applyAlignment="1">
      <alignment horizontal="center" vertical="center"/>
    </xf>
    <xf numFmtId="4" fontId="10" fillId="58" borderId="7" xfId="0" applyNumberFormat="1" applyFont="1" applyFill="1" applyBorder="1"/>
    <xf numFmtId="167" fontId="2" fillId="58" borderId="7" xfId="0" applyNumberFormat="1" applyFont="1" applyFill="1" applyBorder="1" applyAlignment="1">
      <alignment horizontal="center" vertical="center"/>
    </xf>
    <xf numFmtId="1" fontId="20" fillId="58" borderId="7" xfId="0" applyNumberFormat="1" applyFont="1" applyFill="1" applyBorder="1" applyAlignment="1">
      <alignment horizontal="center" vertical="center"/>
    </xf>
    <xf numFmtId="164" fontId="2" fillId="58" borderId="7" xfId="0" applyNumberFormat="1" applyFont="1" applyFill="1" applyBorder="1" applyAlignment="1">
      <alignment horizontal="center" vertical="center"/>
    </xf>
    <xf numFmtId="0" fontId="65" fillId="58" borderId="7" xfId="0" applyFont="1" applyFill="1" applyBorder="1" applyAlignment="1">
      <alignment vertical="center"/>
    </xf>
    <xf numFmtId="3" fontId="2" fillId="58" borderId="7" xfId="0" applyNumberFormat="1" applyFont="1" applyFill="1" applyBorder="1" applyAlignment="1">
      <alignment horizontal="center" vertical="center"/>
    </xf>
    <xf numFmtId="0" fontId="20" fillId="58" borderId="10" xfId="43" applyFont="1" applyFill="1" applyBorder="1" applyAlignment="1">
      <alignment horizontal="center" vertical="center"/>
    </xf>
    <xf numFmtId="4" fontId="2" fillId="59" borderId="6" xfId="0" applyNumberFormat="1" applyFont="1" applyFill="1" applyBorder="1" applyAlignment="1">
      <alignment horizontal="left" vertical="center"/>
    </xf>
    <xf numFmtId="0" fontId="2" fillId="59" borderId="6" xfId="0" applyFont="1" applyFill="1" applyBorder="1" applyAlignment="1">
      <alignment horizontal="center" vertical="center"/>
    </xf>
    <xf numFmtId="0" fontId="2" fillId="59" borderId="6" xfId="0" applyFont="1" applyFill="1" applyBorder="1" applyAlignment="1">
      <alignment horizontal="center"/>
    </xf>
    <xf numFmtId="0" fontId="4" fillId="59" borderId="6" xfId="0" applyFont="1" applyFill="1" applyBorder="1" applyAlignment="1">
      <alignment horizontal="left" vertical="center"/>
    </xf>
    <xf numFmtId="1" fontId="4" fillId="59" borderId="7" xfId="0" applyNumberFormat="1" applyFont="1" applyFill="1" applyBorder="1" applyAlignment="1">
      <alignment horizontal="center" vertical="center"/>
    </xf>
    <xf numFmtId="4" fontId="11" fillId="58" borderId="0" xfId="0" applyNumberFormat="1" applyFont="1" applyFill="1"/>
    <xf numFmtId="4" fontId="11" fillId="58" borderId="0" xfId="0" applyNumberFormat="1" applyFont="1" applyFill="1" applyAlignment="1">
      <alignment horizontal="center"/>
    </xf>
    <xf numFmtId="0" fontId="4" fillId="58" borderId="14" xfId="0" applyFont="1" applyFill="1" applyBorder="1" applyAlignment="1">
      <alignment vertical="center"/>
    </xf>
    <xf numFmtId="3" fontId="4" fillId="58" borderId="14" xfId="0" applyNumberFormat="1" applyFont="1" applyFill="1" applyBorder="1" applyAlignment="1">
      <alignment horizontal="center" vertical="center"/>
    </xf>
    <xf numFmtId="14" fontId="4" fillId="58" borderId="14" xfId="0" applyNumberFormat="1" applyFont="1" applyFill="1" applyBorder="1" applyAlignment="1">
      <alignment horizontal="center" vertical="center"/>
    </xf>
    <xf numFmtId="0" fontId="60" fillId="58" borderId="14" xfId="0" applyFont="1" applyFill="1" applyBorder="1" applyAlignment="1">
      <alignment horizontal="center" vertical="center"/>
    </xf>
    <xf numFmtId="0" fontId="61" fillId="58" borderId="12" xfId="2" applyFont="1" applyFill="1" applyBorder="1" applyAlignment="1">
      <alignment horizontal="center" vertical="center"/>
    </xf>
    <xf numFmtId="0" fontId="4" fillId="58" borderId="2" xfId="0" applyFont="1" applyFill="1" applyBorder="1" applyAlignment="1">
      <alignment vertical="center"/>
    </xf>
    <xf numFmtId="3" fontId="4" fillId="58" borderId="2" xfId="0" applyNumberFormat="1" applyFont="1" applyFill="1" applyBorder="1" applyAlignment="1">
      <alignment horizontal="center" vertical="center"/>
    </xf>
    <xf numFmtId="14" fontId="4" fillId="58" borderId="2" xfId="0" applyNumberFormat="1" applyFont="1" applyFill="1" applyBorder="1" applyAlignment="1">
      <alignment horizontal="center" vertical="center"/>
    </xf>
    <xf numFmtId="0" fontId="60" fillId="58" borderId="2" xfId="0" applyFont="1" applyFill="1" applyBorder="1" applyAlignment="1">
      <alignment horizontal="center" vertical="center"/>
    </xf>
    <xf numFmtId="0" fontId="61" fillId="58" borderId="4" xfId="2" applyFont="1" applyFill="1" applyBorder="1" applyAlignment="1">
      <alignment horizontal="center" vertical="center"/>
    </xf>
    <xf numFmtId="0" fontId="0" fillId="58" borderId="6" xfId="0" applyFill="1" applyBorder="1"/>
    <xf numFmtId="0" fontId="0" fillId="58" borderId="7" xfId="0" applyFill="1" applyBorder="1" applyAlignment="1">
      <alignment horizontal="center" vertical="center"/>
    </xf>
    <xf numFmtId="0" fontId="9" fillId="58" borderId="7" xfId="0" applyFont="1" applyFill="1" applyBorder="1"/>
    <xf numFmtId="0" fontId="0" fillId="58" borderId="7" xfId="0" applyFill="1" applyBorder="1" applyAlignment="1">
      <alignment horizontal="center"/>
    </xf>
    <xf numFmtId="0" fontId="0" fillId="58" borderId="7" xfId="0" applyFill="1" applyBorder="1"/>
    <xf numFmtId="0" fontId="0" fillId="58" borderId="14" xfId="0" applyFill="1" applyBorder="1"/>
    <xf numFmtId="0" fontId="0" fillId="58" borderId="10" xfId="0" applyFill="1" applyBorder="1"/>
    <xf numFmtId="0" fontId="2" fillId="59" borderId="13" xfId="0" applyFont="1" applyFill="1" applyBorder="1" applyAlignment="1">
      <alignment horizontal="left" vertical="center"/>
    </xf>
    <xf numFmtId="0" fontId="10" fillId="58" borderId="14" xfId="0" applyFont="1" applyFill="1" applyBorder="1"/>
    <xf numFmtId="164" fontId="2" fillId="60" borderId="14" xfId="0" applyNumberFormat="1" applyFont="1" applyFill="1" applyBorder="1" applyAlignment="1">
      <alignment horizontal="center" vertical="center"/>
    </xf>
    <xf numFmtId="14" fontId="2" fillId="58" borderId="14" xfId="0" applyNumberFormat="1" applyFont="1" applyFill="1" applyBorder="1" applyAlignment="1">
      <alignment horizontal="center" vertical="center"/>
    </xf>
    <xf numFmtId="0" fontId="55" fillId="58" borderId="10" xfId="43" applyFont="1" applyFill="1" applyBorder="1" applyAlignment="1">
      <alignment horizontal="center" vertical="center"/>
    </xf>
    <xf numFmtId="0" fontId="2" fillId="59" borderId="6" xfId="0" applyFont="1" applyFill="1" applyBorder="1" applyAlignment="1">
      <alignment horizontal="right" vertical="center"/>
    </xf>
    <xf numFmtId="0" fontId="2" fillId="59" borderId="0" xfId="0" applyFont="1" applyFill="1" applyAlignment="1">
      <alignment horizontal="center" vertical="center"/>
    </xf>
    <xf numFmtId="4" fontId="2" fillId="59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right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left" vertical="center"/>
    </xf>
    <xf numFmtId="0" fontId="2" fillId="23" borderId="7" xfId="0" applyFont="1" applyFill="1" applyBorder="1" applyAlignment="1">
      <alignment horizontal="center" vertical="center"/>
    </xf>
    <xf numFmtId="1" fontId="2" fillId="23" borderId="7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right" vertical="center" wrapText="1"/>
    </xf>
    <xf numFmtId="0" fontId="2" fillId="24" borderId="7" xfId="0" applyFont="1" applyFill="1" applyBorder="1" applyAlignment="1">
      <alignment horizontal="center" vertical="center"/>
    </xf>
    <xf numFmtId="0" fontId="2" fillId="23" borderId="7" xfId="0" applyFont="1" applyFill="1" applyBorder="1" applyAlignment="1">
      <alignment horizontal="center"/>
    </xf>
    <xf numFmtId="164" fontId="2" fillId="23" borderId="7" xfId="0" applyNumberFormat="1" applyFont="1" applyFill="1" applyBorder="1" applyAlignment="1">
      <alignment horizontal="center"/>
    </xf>
    <xf numFmtId="164" fontId="2" fillId="24" borderId="7" xfId="0" applyNumberFormat="1" applyFont="1" applyFill="1" applyBorder="1" applyAlignment="1">
      <alignment horizontal="center" vertical="center"/>
    </xf>
    <xf numFmtId="3" fontId="2" fillId="23" borderId="7" xfId="0" applyNumberFormat="1" applyFont="1" applyFill="1" applyBorder="1" applyAlignment="1">
      <alignment horizontal="center"/>
    </xf>
    <xf numFmtId="3" fontId="2" fillId="23" borderId="7" xfId="0" applyNumberFormat="1" applyFont="1" applyFill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17" fillId="3" borderId="10" xfId="43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right" vertical="center" wrapText="1"/>
    </xf>
    <xf numFmtId="0" fontId="20" fillId="23" borderId="7" xfId="0" applyFont="1" applyFill="1" applyBorder="1" applyAlignment="1">
      <alignment horizontal="center" vertical="center"/>
    </xf>
    <xf numFmtId="0" fontId="20" fillId="24" borderId="7" xfId="0" applyFont="1" applyFill="1" applyBorder="1" applyAlignment="1">
      <alignment horizontal="center" vertical="center"/>
    </xf>
    <xf numFmtId="0" fontId="20" fillId="23" borderId="7" xfId="0" applyFont="1" applyFill="1" applyBorder="1" applyAlignment="1">
      <alignment horizontal="center"/>
    </xf>
    <xf numFmtId="164" fontId="20" fillId="23" borderId="7" xfId="0" applyNumberFormat="1" applyFont="1" applyFill="1" applyBorder="1" applyAlignment="1">
      <alignment horizontal="center"/>
    </xf>
    <xf numFmtId="164" fontId="20" fillId="24" borderId="7" xfId="0" applyNumberFormat="1" applyFont="1" applyFill="1" applyBorder="1" applyAlignment="1">
      <alignment horizontal="center" vertical="center"/>
    </xf>
    <xf numFmtId="3" fontId="20" fillId="23" borderId="7" xfId="0" applyNumberFormat="1" applyFont="1" applyFill="1" applyBorder="1" applyAlignment="1">
      <alignment horizontal="center"/>
    </xf>
    <xf numFmtId="3" fontId="20" fillId="23" borderId="7" xfId="0" applyNumberFormat="1" applyFont="1" applyFill="1" applyBorder="1" applyAlignment="1">
      <alignment horizontal="center" vertical="center"/>
    </xf>
    <xf numFmtId="1" fontId="2" fillId="23" borderId="2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right" vertical="center" wrapText="1"/>
    </xf>
    <xf numFmtId="3" fontId="20" fillId="23" borderId="2" xfId="0" applyNumberFormat="1" applyFont="1" applyFill="1" applyBorder="1" applyAlignment="1">
      <alignment horizontal="center"/>
    </xf>
    <xf numFmtId="0" fontId="2" fillId="24" borderId="2" xfId="0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left" vertical="center"/>
    </xf>
    <xf numFmtId="0" fontId="20" fillId="23" borderId="2" xfId="0" applyFont="1" applyFill="1" applyBorder="1" applyAlignment="1">
      <alignment horizontal="center" vertical="center"/>
    </xf>
    <xf numFmtId="0" fontId="20" fillId="24" borderId="2" xfId="0" applyFont="1" applyFill="1" applyBorder="1" applyAlignment="1">
      <alignment horizontal="center" vertical="center"/>
    </xf>
    <xf numFmtId="0" fontId="20" fillId="23" borderId="2" xfId="0" applyFont="1" applyFill="1" applyBorder="1" applyAlignment="1">
      <alignment horizontal="center"/>
    </xf>
    <xf numFmtId="164" fontId="20" fillId="23" borderId="2" xfId="0" applyNumberFormat="1" applyFont="1" applyFill="1" applyBorder="1" applyAlignment="1">
      <alignment horizontal="center"/>
    </xf>
    <xf numFmtId="164" fontId="20" fillId="24" borderId="2" xfId="0" applyNumberFormat="1" applyFont="1" applyFill="1" applyBorder="1" applyAlignment="1">
      <alignment horizontal="center" vertical="center"/>
    </xf>
    <xf numFmtId="3" fontId="20" fillId="23" borderId="0" xfId="0" applyNumberFormat="1" applyFont="1" applyFill="1" applyAlignment="1">
      <alignment horizontal="center"/>
    </xf>
    <xf numFmtId="3" fontId="20" fillId="23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17" fillId="3" borderId="4" xfId="43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left" vertical="center"/>
    </xf>
    <xf numFmtId="0" fontId="13" fillId="58" borderId="63" xfId="0" applyFont="1" applyFill="1" applyBorder="1" applyAlignment="1">
      <alignment vertical="center"/>
    </xf>
    <xf numFmtId="0" fontId="32" fillId="61" borderId="6" xfId="0" applyFont="1" applyFill="1" applyBorder="1" applyAlignment="1">
      <alignment vertical="center"/>
    </xf>
    <xf numFmtId="0" fontId="32" fillId="61" borderId="7" xfId="0" applyFont="1" applyFill="1" applyBorder="1" applyAlignment="1">
      <alignment horizontal="center" vertical="center"/>
    </xf>
    <xf numFmtId="0" fontId="36" fillId="61" borderId="7" xfId="0" applyFont="1" applyFill="1" applyBorder="1" applyAlignment="1">
      <alignment horizontal="center" vertical="center"/>
    </xf>
    <xf numFmtId="2" fontId="2" fillId="61" borderId="7" xfId="0" applyNumberFormat="1" applyFont="1" applyFill="1" applyBorder="1" applyAlignment="1">
      <alignment vertical="center"/>
    </xf>
    <xf numFmtId="0" fontId="2" fillId="61" borderId="7" xfId="0" applyFont="1" applyFill="1" applyBorder="1" applyAlignment="1">
      <alignment vertical="center"/>
    </xf>
    <xf numFmtId="0" fontId="32" fillId="61" borderId="7" xfId="0" applyFont="1" applyFill="1" applyBorder="1" applyAlignment="1">
      <alignment vertical="center"/>
    </xf>
    <xf numFmtId="0" fontId="32" fillId="61" borderId="7" xfId="0" applyFont="1" applyFill="1" applyBorder="1" applyAlignment="1">
      <alignment horizontal="center"/>
    </xf>
    <xf numFmtId="0" fontId="20" fillId="61" borderId="10" xfId="0" applyFont="1" applyFill="1" applyBorder="1" applyAlignment="1">
      <alignment vertical="center"/>
    </xf>
    <xf numFmtId="0" fontId="2" fillId="62" borderId="16" xfId="0" applyFont="1" applyFill="1" applyBorder="1" applyAlignment="1">
      <alignment horizontal="left" vertical="center"/>
    </xf>
    <xf numFmtId="0" fontId="2" fillId="62" borderId="0" xfId="0" applyFont="1" applyFill="1" applyAlignment="1">
      <alignment horizontal="center" vertical="center"/>
    </xf>
    <xf numFmtId="1" fontId="2" fillId="62" borderId="0" xfId="0" applyNumberFormat="1" applyFont="1" applyFill="1" applyAlignment="1">
      <alignment horizontal="center" vertical="center"/>
    </xf>
    <xf numFmtId="2" fontId="2" fillId="61" borderId="0" xfId="0" applyNumberFormat="1" applyFont="1" applyFill="1" applyAlignment="1">
      <alignment vertical="center"/>
    </xf>
    <xf numFmtId="4" fontId="2" fillId="61" borderId="0" xfId="0" applyNumberFormat="1" applyFont="1" applyFill="1" applyAlignment="1">
      <alignment horizontal="center" vertical="center" wrapText="1"/>
    </xf>
    <xf numFmtId="0" fontId="2" fillId="61" borderId="0" xfId="0" applyFont="1" applyFill="1" applyAlignment="1">
      <alignment horizontal="center" vertical="center"/>
    </xf>
    <xf numFmtId="0" fontId="2" fillId="63" borderId="0" xfId="0" applyFont="1" applyFill="1" applyAlignment="1">
      <alignment horizontal="center" vertical="center"/>
    </xf>
    <xf numFmtId="0" fontId="2" fillId="63" borderId="0" xfId="0" applyFont="1" applyFill="1" applyAlignment="1">
      <alignment horizontal="center"/>
    </xf>
    <xf numFmtId="164" fontId="2" fillId="63" borderId="0" xfId="0" applyNumberFormat="1" applyFont="1" applyFill="1" applyAlignment="1">
      <alignment horizontal="center" vertical="center"/>
    </xf>
    <xf numFmtId="0" fontId="2" fillId="63" borderId="0" xfId="0" applyFont="1" applyFill="1" applyAlignment="1">
      <alignment vertical="center"/>
    </xf>
    <xf numFmtId="3" fontId="2" fillId="63" borderId="0" xfId="0" applyNumberFormat="1" applyFont="1" applyFill="1" applyAlignment="1">
      <alignment horizontal="center" vertical="center"/>
    </xf>
    <xf numFmtId="14" fontId="2" fillId="61" borderId="0" xfId="0" applyNumberFormat="1" applyFont="1" applyFill="1" applyAlignment="1">
      <alignment horizontal="center" vertical="center"/>
    </xf>
    <xf numFmtId="0" fontId="31" fillId="63" borderId="0" xfId="0" applyFont="1" applyFill="1" applyAlignment="1">
      <alignment horizontal="center" vertical="center"/>
    </xf>
    <xf numFmtId="0" fontId="20" fillId="61" borderId="8" xfId="43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3" borderId="2" xfId="0" applyFont="1" applyFill="1" applyBorder="1" applyAlignment="1">
      <alignment horizontal="left" vertical="center"/>
    </xf>
    <xf numFmtId="0" fontId="3" fillId="23" borderId="7" xfId="0" applyFont="1" applyFill="1" applyBorder="1" applyAlignment="1">
      <alignment horizontal="left" vertical="center"/>
    </xf>
    <xf numFmtId="0" fontId="3" fillId="23" borderId="7" xfId="0" applyFont="1" applyFill="1" applyBorder="1" applyAlignment="1">
      <alignment horizontal="left" vertical="center" wrapText="1"/>
    </xf>
    <xf numFmtId="0" fontId="3" fillId="61" borderId="23" xfId="0" applyFont="1" applyFill="1" applyBorder="1" applyAlignment="1">
      <alignment vertical="center"/>
    </xf>
    <xf numFmtId="0" fontId="73" fillId="10" borderId="2" xfId="0" applyFont="1" applyFill="1" applyBorder="1" applyAlignment="1">
      <alignment horizontal="left" vertical="center"/>
    </xf>
    <xf numFmtId="0" fontId="3" fillId="10" borderId="7" xfId="0" applyFont="1" applyFill="1" applyBorder="1" applyAlignment="1">
      <alignment horizontal="left" vertical="center"/>
    </xf>
    <xf numFmtId="0" fontId="3" fillId="10" borderId="14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49" fontId="2" fillId="0" borderId="16" xfId="0" applyNumberFormat="1" applyFont="1" applyBorder="1" applyAlignment="1">
      <alignment horizontal="left"/>
    </xf>
    <xf numFmtId="4" fontId="5" fillId="0" borderId="9" xfId="0" applyNumberFormat="1" applyFont="1" applyBorder="1" applyAlignment="1">
      <alignment horizontal="right"/>
    </xf>
    <xf numFmtId="49" fontId="5" fillId="3" borderId="12" xfId="8" applyNumberFormat="1" applyFont="1" applyFill="1" applyBorder="1" applyAlignment="1">
      <alignment horizontal="center" vertical="center"/>
    </xf>
    <xf numFmtId="1" fontId="2" fillId="9" borderId="7" xfId="0" applyNumberFormat="1" applyFont="1" applyFill="1" applyBorder="1" applyAlignment="1">
      <alignment horizontal="center" vertical="center"/>
    </xf>
    <xf numFmtId="1" fontId="2" fillId="10" borderId="7" xfId="0" applyNumberFormat="1" applyFont="1" applyFill="1" applyBorder="1" applyAlignment="1">
      <alignment horizontal="center"/>
    </xf>
    <xf numFmtId="1" fontId="2" fillId="11" borderId="7" xfId="0" applyNumberFormat="1" applyFont="1" applyFill="1" applyBorder="1" applyAlignment="1">
      <alignment horizontal="center"/>
    </xf>
    <xf numFmtId="1" fontId="2" fillId="11" borderId="7" xfId="0" applyNumberFormat="1" applyFont="1" applyFill="1" applyBorder="1" applyAlignment="1">
      <alignment horizontal="center" vertical="center"/>
    </xf>
    <xf numFmtId="1" fontId="2" fillId="11" borderId="14" xfId="0" applyNumberFormat="1" applyFont="1" applyFill="1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vertical="center"/>
    </xf>
    <xf numFmtId="1" fontId="15" fillId="58" borderId="7" xfId="0" applyNumberFormat="1" applyFont="1" applyFill="1" applyBorder="1" applyAlignment="1">
      <alignment horizontal="center" vertical="center"/>
    </xf>
    <xf numFmtId="1" fontId="15" fillId="58" borderId="2" xfId="0" applyNumberFormat="1" applyFont="1" applyFill="1" applyBorder="1" applyAlignment="1">
      <alignment horizontal="center" vertical="center"/>
    </xf>
    <xf numFmtId="1" fontId="2" fillId="60" borderId="2" xfId="0" applyNumberFormat="1" applyFont="1" applyFill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60" borderId="7" xfId="0" applyNumberFormat="1" applyFont="1" applyFill="1" applyBorder="1" applyAlignment="1">
      <alignment horizontal="center" vertical="center"/>
    </xf>
    <xf numFmtId="1" fontId="59" fillId="58" borderId="7" xfId="0" applyNumberFormat="1" applyFont="1" applyFill="1" applyBorder="1" applyAlignment="1">
      <alignment horizontal="center" vertical="center"/>
    </xf>
    <xf numFmtId="1" fontId="2" fillId="59" borderId="6" xfId="0" applyNumberFormat="1" applyFont="1" applyFill="1" applyBorder="1" applyAlignment="1">
      <alignment horizontal="left" vertical="center"/>
    </xf>
    <xf numFmtId="1" fontId="2" fillId="0" borderId="23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24" xfId="0" applyNumberFormat="1" applyFont="1" applyBorder="1" applyAlignment="1">
      <alignment horizontal="center"/>
    </xf>
    <xf numFmtId="1" fontId="2" fillId="59" borderId="61" xfId="0" applyNumberFormat="1" applyFont="1" applyFill="1" applyBorder="1" applyAlignment="1">
      <alignment horizontal="left" vertical="center"/>
    </xf>
    <xf numFmtId="1" fontId="2" fillId="59" borderId="67" xfId="0" applyNumberFormat="1" applyFont="1" applyFill="1" applyBorder="1" applyAlignment="1">
      <alignment horizontal="left" vertical="center"/>
    </xf>
    <xf numFmtId="1" fontId="2" fillId="0" borderId="28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2" fillId="60" borderId="7" xfId="0" applyNumberFormat="1" applyFont="1" applyFill="1" applyBorder="1" applyAlignment="1">
      <alignment horizontal="center"/>
    </xf>
    <xf numFmtId="1" fontId="4" fillId="58" borderId="7" xfId="0" applyNumberFormat="1" applyFont="1" applyFill="1" applyBorder="1" applyAlignment="1">
      <alignment horizontal="center"/>
    </xf>
    <xf numFmtId="1" fontId="0" fillId="58" borderId="7" xfId="0" applyNumberFormat="1" applyFill="1" applyBorder="1" applyAlignment="1">
      <alignment horizontal="center" vertical="center"/>
    </xf>
    <xf numFmtId="1" fontId="2" fillId="59" borderId="6" xfId="0" applyNumberFormat="1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11" fillId="0" borderId="16" xfId="0" applyNumberFormat="1" applyFont="1" applyBorder="1" applyAlignment="1">
      <alignment horizontal="center" vertical="center"/>
    </xf>
    <xf numFmtId="1" fontId="32" fillId="61" borderId="7" xfId="0" applyNumberFormat="1" applyFont="1" applyFill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 vertical="center"/>
    </xf>
    <xf numFmtId="1" fontId="2" fillId="5" borderId="14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0" borderId="9" xfId="24" applyNumberFormat="1" applyFont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2" fillId="14" borderId="7" xfId="0" applyNumberFormat="1" applyFont="1" applyFill="1" applyBorder="1" applyAlignment="1">
      <alignment horizontal="center"/>
    </xf>
    <xf numFmtId="1" fontId="15" fillId="15" borderId="7" xfId="0" applyNumberFormat="1" applyFont="1" applyFill="1" applyBorder="1" applyAlignment="1">
      <alignment horizontal="center" vertical="center"/>
    </xf>
    <xf numFmtId="1" fontId="2" fillId="17" borderId="14" xfId="0" applyNumberFormat="1" applyFont="1" applyFill="1" applyBorder="1" applyAlignment="1">
      <alignment horizontal="center" vertical="center"/>
    </xf>
    <xf numFmtId="1" fontId="2" fillId="17" borderId="7" xfId="0" applyNumberFormat="1" applyFont="1" applyFill="1" applyBorder="1" applyAlignment="1">
      <alignment horizontal="center" vertical="center"/>
    </xf>
    <xf numFmtId="1" fontId="2" fillId="17" borderId="2" xfId="0" applyNumberFormat="1" applyFont="1" applyFill="1" applyBorder="1" applyAlignment="1">
      <alignment horizontal="center" vertical="center"/>
    </xf>
    <xf numFmtId="1" fontId="15" fillId="18" borderId="7" xfId="0" applyNumberFormat="1" applyFont="1" applyFill="1" applyBorder="1" applyAlignment="1">
      <alignment horizontal="center" vertical="center"/>
    </xf>
    <xf numFmtId="1" fontId="2" fillId="20" borderId="7" xfId="0" applyNumberFormat="1" applyFont="1" applyFill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7" borderId="35" xfId="12" applyNumberFormat="1" applyFont="1" applyFill="1" applyBorder="1" applyAlignment="1">
      <alignment horizontal="center" vertical="center"/>
    </xf>
    <xf numFmtId="1" fontId="2" fillId="20" borderId="2" xfId="0" applyNumberFormat="1" applyFont="1" applyFill="1" applyBorder="1" applyAlignment="1">
      <alignment horizontal="center" vertical="center"/>
    </xf>
    <xf numFmtId="1" fontId="15" fillId="21" borderId="7" xfId="0" applyNumberFormat="1" applyFont="1" applyFill="1" applyBorder="1" applyAlignment="1">
      <alignment horizontal="center" vertical="center"/>
    </xf>
    <xf numFmtId="1" fontId="2" fillId="21" borderId="2" xfId="0" applyNumberFormat="1" applyFont="1" applyFill="1" applyBorder="1" applyAlignment="1">
      <alignment horizontal="center" vertical="center"/>
    </xf>
    <xf numFmtId="1" fontId="2" fillId="21" borderId="7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1" fontId="15" fillId="0" borderId="0" xfId="0" applyNumberFormat="1" applyFont="1"/>
    <xf numFmtId="1" fontId="57" fillId="0" borderId="0" xfId="0" applyNumberFormat="1" applyFont="1"/>
    <xf numFmtId="1" fontId="56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3" fillId="16" borderId="14" xfId="0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left" vertical="center"/>
    </xf>
    <xf numFmtId="0" fontId="3" fillId="16" borderId="2" xfId="0" applyFont="1" applyFill="1" applyBorder="1" applyAlignment="1">
      <alignment horizontal="left" vertical="center"/>
    </xf>
    <xf numFmtId="0" fontId="36" fillId="15" borderId="7" xfId="0" applyFont="1" applyFill="1" applyBorder="1" applyAlignment="1">
      <alignment horizontal="left" vertical="center"/>
    </xf>
    <xf numFmtId="0" fontId="35" fillId="18" borderId="7" xfId="0" applyFont="1" applyFill="1" applyBorder="1" applyAlignment="1">
      <alignment horizontal="center" vertical="center"/>
    </xf>
    <xf numFmtId="0" fontId="3" fillId="19" borderId="2" xfId="0" applyFont="1" applyFill="1" applyBorder="1" applyAlignment="1">
      <alignment horizontal="left" vertical="center"/>
    </xf>
    <xf numFmtId="0" fontId="3" fillId="19" borderId="14" xfId="0" applyFont="1" applyFill="1" applyBorder="1" applyAlignment="1">
      <alignment horizontal="left" vertical="center"/>
    </xf>
    <xf numFmtId="0" fontId="3" fillId="19" borderId="7" xfId="0" applyFont="1" applyFill="1" applyBorder="1" applyAlignment="1">
      <alignment horizontal="left" vertical="center"/>
    </xf>
    <xf numFmtId="0" fontId="3" fillId="18" borderId="2" xfId="0" applyFont="1" applyFill="1" applyBorder="1" applyAlignment="1">
      <alignment horizontal="left" vertical="center"/>
    </xf>
    <xf numFmtId="0" fontId="3" fillId="22" borderId="2" xfId="0" applyFont="1" applyFill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right"/>
    </xf>
    <xf numFmtId="1" fontId="2" fillId="0" borderId="2" xfId="24" applyNumberFormat="1" applyFont="1" applyBorder="1" applyAlignment="1">
      <alignment horizontal="center" vertical="center"/>
    </xf>
    <xf numFmtId="1" fontId="2" fillId="0" borderId="0" xfId="24" applyNumberFormat="1" applyFont="1" applyAlignment="1">
      <alignment horizontal="center" vertical="center"/>
    </xf>
    <xf numFmtId="0" fontId="2" fillId="0" borderId="2" xfId="24" applyFont="1" applyBorder="1"/>
    <xf numFmtId="0" fontId="2" fillId="0" borderId="0" xfId="24" applyFont="1"/>
    <xf numFmtId="166" fontId="11" fillId="0" borderId="8" xfId="0" applyNumberFormat="1" applyFont="1" applyBorder="1" applyAlignment="1">
      <alignment horizontal="center" vertical="center"/>
    </xf>
    <xf numFmtId="0" fontId="58" fillId="0" borderId="8" xfId="0" applyFont="1" applyBorder="1"/>
    <xf numFmtId="0" fontId="2" fillId="60" borderId="7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166" fontId="4" fillId="0" borderId="8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4" fontId="2" fillId="9" borderId="6" xfId="0" applyNumberFormat="1" applyFont="1" applyFill="1" applyBorder="1"/>
    <xf numFmtId="0" fontId="11" fillId="0" borderId="0" xfId="0" applyFont="1" applyAlignment="1">
      <alignment horizontal="center" vertical="center"/>
    </xf>
    <xf numFmtId="4" fontId="11" fillId="0" borderId="8" xfId="0" applyNumberFormat="1" applyFont="1" applyBorder="1" applyAlignment="1">
      <alignment horizontal="right"/>
    </xf>
    <xf numFmtId="1" fontId="11" fillId="0" borderId="3" xfId="0" applyNumberFormat="1" applyFont="1" applyBorder="1" applyAlignment="1">
      <alignment horizontal="center"/>
    </xf>
    <xf numFmtId="167" fontId="11" fillId="0" borderId="3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/>
    </xf>
    <xf numFmtId="2" fontId="10" fillId="65" borderId="0" xfId="0" applyNumberFormat="1" applyFont="1" applyFill="1" applyAlignment="1">
      <alignment horizontal="center"/>
    </xf>
    <xf numFmtId="0" fontId="2" fillId="65" borderId="2" xfId="0" applyFont="1" applyFill="1" applyBorder="1" applyAlignment="1">
      <alignment horizontal="center" vertical="center"/>
    </xf>
    <xf numFmtId="0" fontId="2" fillId="66" borderId="2" xfId="0" applyFont="1" applyFill="1" applyBorder="1" applyAlignment="1">
      <alignment horizontal="center" vertical="center"/>
    </xf>
    <xf numFmtId="164" fontId="2" fillId="66" borderId="2" xfId="0" applyNumberFormat="1" applyFont="1" applyFill="1" applyBorder="1" applyAlignment="1">
      <alignment horizontal="center" vertical="center"/>
    </xf>
    <xf numFmtId="0" fontId="2" fillId="66" borderId="2" xfId="0" applyFont="1" applyFill="1" applyBorder="1" applyAlignment="1">
      <alignment vertical="center"/>
    </xf>
    <xf numFmtId="3" fontId="2" fillId="66" borderId="2" xfId="0" applyNumberFormat="1" applyFont="1" applyFill="1" applyBorder="1" applyAlignment="1">
      <alignment horizontal="center" vertical="center"/>
    </xf>
    <xf numFmtId="14" fontId="2" fillId="65" borderId="2" xfId="0" applyNumberFormat="1" applyFont="1" applyFill="1" applyBorder="1" applyAlignment="1">
      <alignment horizontal="center" vertical="center"/>
    </xf>
    <xf numFmtId="0" fontId="31" fillId="66" borderId="2" xfId="0" applyFont="1" applyFill="1" applyBorder="1" applyAlignment="1">
      <alignment horizontal="center" vertical="center"/>
    </xf>
    <xf numFmtId="0" fontId="17" fillId="65" borderId="4" xfId="43" applyFont="1" applyFill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/>
    </xf>
    <xf numFmtId="4" fontId="4" fillId="0" borderId="9" xfId="0" applyNumberFormat="1" applyFont="1" applyBorder="1" applyAlignment="1">
      <alignment horizontal="right"/>
    </xf>
    <xf numFmtId="4" fontId="2" fillId="18" borderId="7" xfId="0" applyNumberFormat="1" applyFont="1" applyFill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71" fontId="2" fillId="0" borderId="3" xfId="0" applyNumberFormat="1" applyFont="1" applyBorder="1" applyAlignment="1">
      <alignment horizontal="center" vertical="center"/>
    </xf>
    <xf numFmtId="171" fontId="2" fillId="0" borderId="9" xfId="0" applyNumberFormat="1" applyFont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left" vertical="center"/>
    </xf>
    <xf numFmtId="165" fontId="4" fillId="0" borderId="51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76" fillId="0" borderId="20" xfId="43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1" xfId="10" applyFont="1" applyBorder="1" applyAlignment="1">
      <alignment horizontal="center" vertical="center"/>
    </xf>
    <xf numFmtId="0" fontId="2" fillId="0" borderId="1" xfId="10" applyFont="1" applyBorder="1" applyAlignment="1">
      <alignment horizontal="center"/>
    </xf>
    <xf numFmtId="0" fontId="2" fillId="0" borderId="3" xfId="10" applyFont="1" applyBorder="1" applyAlignment="1">
      <alignment horizontal="center" vertical="center"/>
    </xf>
    <xf numFmtId="164" fontId="2" fillId="0" borderId="2" xfId="10" applyNumberFormat="1" applyFont="1" applyBorder="1" applyAlignment="1">
      <alignment horizontal="center" vertical="center"/>
    </xf>
    <xf numFmtId="164" fontId="2" fillId="0" borderId="4" xfId="10" applyNumberFormat="1" applyFont="1" applyBorder="1" applyAlignment="1">
      <alignment horizontal="center" vertical="center"/>
    </xf>
    <xf numFmtId="165" fontId="2" fillId="0" borderId="4" xfId="10" applyNumberFormat="1" applyFont="1" applyBorder="1" applyAlignment="1">
      <alignment horizontal="center" vertical="center"/>
    </xf>
    <xf numFmtId="166" fontId="2" fillId="0" borderId="0" xfId="10" applyNumberFormat="1" applyFont="1" applyAlignment="1">
      <alignment horizontal="center" vertical="center"/>
    </xf>
    <xf numFmtId="3" fontId="2" fillId="0" borderId="3" xfId="10" applyNumberFormat="1" applyFont="1" applyBorder="1" applyAlignment="1">
      <alignment horizontal="center" vertical="center"/>
    </xf>
    <xf numFmtId="4" fontId="2" fillId="3" borderId="16" xfId="0" applyNumberFormat="1" applyFont="1" applyFill="1" applyBorder="1" applyAlignment="1">
      <alignment horizontal="center" vertical="center" wrapText="1"/>
    </xf>
    <xf numFmtId="0" fontId="2" fillId="0" borderId="16" xfId="10" applyFont="1" applyBorder="1" applyAlignment="1">
      <alignment horizontal="center" vertical="center"/>
    </xf>
    <xf numFmtId="0" fontId="2" fillId="0" borderId="16" xfId="10" applyFont="1" applyBorder="1" applyAlignment="1">
      <alignment horizontal="center"/>
    </xf>
    <xf numFmtId="164" fontId="2" fillId="0" borderId="0" xfId="10" applyNumberFormat="1" applyFont="1" applyAlignment="1">
      <alignment horizontal="center" vertical="center"/>
    </xf>
    <xf numFmtId="3" fontId="2" fillId="0" borderId="5" xfId="1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4" fontId="2" fillId="3" borderId="15" xfId="0" applyNumberFormat="1" applyFont="1" applyFill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/>
    </xf>
    <xf numFmtId="0" fontId="2" fillId="0" borderId="15" xfId="10" applyFont="1" applyBorder="1" applyAlignment="1">
      <alignment horizontal="center"/>
    </xf>
    <xf numFmtId="0" fontId="2" fillId="0" borderId="9" xfId="10" applyFont="1" applyBorder="1" applyAlignment="1">
      <alignment horizontal="center" vertical="center"/>
    </xf>
    <xf numFmtId="164" fontId="2" fillId="0" borderId="14" xfId="10" applyNumberFormat="1" applyFont="1" applyBorder="1" applyAlignment="1">
      <alignment horizontal="center" vertical="center"/>
    </xf>
    <xf numFmtId="164" fontId="2" fillId="0" borderId="12" xfId="10" applyNumberFormat="1" applyFont="1" applyBorder="1" applyAlignment="1">
      <alignment horizontal="center" vertical="center"/>
    </xf>
    <xf numFmtId="165" fontId="2" fillId="0" borderId="12" xfId="10" applyNumberFormat="1" applyFont="1" applyBorder="1" applyAlignment="1">
      <alignment horizontal="center" vertical="center"/>
    </xf>
    <xf numFmtId="166" fontId="2" fillId="0" borderId="14" xfId="10" applyNumberFormat="1" applyFont="1" applyBorder="1" applyAlignment="1">
      <alignment horizontal="center" vertical="center"/>
    </xf>
    <xf numFmtId="3" fontId="2" fillId="0" borderId="9" xfId="10" applyNumberFormat="1" applyFont="1" applyBorder="1" applyAlignment="1">
      <alignment horizontal="center" vertical="center"/>
    </xf>
    <xf numFmtId="4" fontId="4" fillId="3" borderId="20" xfId="0" applyNumberFormat="1" applyFont="1" applyFill="1" applyBorder="1" applyAlignment="1">
      <alignment horizontal="center" vertical="center" wrapText="1"/>
    </xf>
    <xf numFmtId="169" fontId="2" fillId="3" borderId="3" xfId="0" applyNumberFormat="1" applyFont="1" applyFill="1" applyBorder="1" applyAlignment="1">
      <alignment horizontal="right" vertical="center" wrapText="1"/>
    </xf>
    <xf numFmtId="169" fontId="2" fillId="3" borderId="5" xfId="0" applyNumberFormat="1" applyFont="1" applyFill="1" applyBorder="1" applyAlignment="1">
      <alignment horizontal="right" vertical="center" wrapText="1"/>
    </xf>
    <xf numFmtId="169" fontId="2" fillId="3" borderId="9" xfId="0" applyNumberFormat="1" applyFont="1" applyFill="1" applyBorder="1" applyAlignment="1">
      <alignment horizontal="right" vertical="center" wrapText="1"/>
    </xf>
    <xf numFmtId="169" fontId="4" fillId="3" borderId="3" xfId="0" applyNumberFormat="1" applyFont="1" applyFill="1" applyBorder="1" applyAlignment="1">
      <alignment horizontal="right" vertical="center" wrapText="1"/>
    </xf>
    <xf numFmtId="169" fontId="4" fillId="3" borderId="5" xfId="0" applyNumberFormat="1" applyFont="1" applyFill="1" applyBorder="1" applyAlignment="1">
      <alignment horizontal="right" vertical="center" wrapText="1"/>
    </xf>
    <xf numFmtId="169" fontId="4" fillId="3" borderId="9" xfId="0" applyNumberFormat="1" applyFont="1" applyFill="1" applyBorder="1" applyAlignment="1">
      <alignment horizontal="right" vertical="center" wrapText="1"/>
    </xf>
    <xf numFmtId="0" fontId="11" fillId="0" borderId="20" xfId="0" applyFont="1" applyBorder="1" applyAlignment="1">
      <alignment horizontal="left" vertical="center"/>
    </xf>
    <xf numFmtId="4" fontId="11" fillId="0" borderId="20" xfId="0" applyNumberFormat="1" applyFont="1" applyBorder="1"/>
    <xf numFmtId="4" fontId="11" fillId="0" borderId="20" xfId="0" applyNumberFormat="1" applyFont="1" applyBorder="1" applyAlignment="1">
      <alignment horizontal="center" vertical="center" wrapText="1"/>
    </xf>
    <xf numFmtId="2" fontId="11" fillId="0" borderId="20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24" fillId="12" borderId="0" xfId="0" applyFont="1" applyFill="1"/>
    <xf numFmtId="0" fontId="78" fillId="0" borderId="20" xfId="43" applyFont="1" applyBorder="1" applyAlignment="1">
      <alignment horizontal="center"/>
    </xf>
    <xf numFmtId="0" fontId="79" fillId="0" borderId="0" xfId="0" applyFont="1"/>
    <xf numFmtId="1" fontId="4" fillId="0" borderId="4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right"/>
    </xf>
    <xf numFmtId="1" fontId="4" fillId="64" borderId="7" xfId="0" applyNumberFormat="1" applyFont="1" applyFill="1" applyBorder="1" applyAlignment="1">
      <alignment horizontal="center" vertical="center"/>
    </xf>
    <xf numFmtId="2" fontId="10" fillId="65" borderId="10" xfId="0" applyNumberFormat="1" applyFont="1" applyFill="1" applyBorder="1" applyAlignment="1">
      <alignment horizontal="center"/>
    </xf>
    <xf numFmtId="4" fontId="2" fillId="65" borderId="7" xfId="0" applyNumberFormat="1" applyFont="1" applyFill="1" applyBorder="1" applyAlignment="1">
      <alignment horizontal="center" vertical="center" wrapText="1"/>
    </xf>
    <xf numFmtId="0" fontId="2" fillId="65" borderId="7" xfId="0" applyFont="1" applyFill="1" applyBorder="1" applyAlignment="1">
      <alignment horizontal="center" vertical="center"/>
    </xf>
    <xf numFmtId="0" fontId="2" fillId="64" borderId="7" xfId="0" applyFont="1" applyFill="1" applyBorder="1" applyAlignment="1">
      <alignment horizontal="center" vertical="center"/>
    </xf>
    <xf numFmtId="0" fontId="2" fillId="66" borderId="7" xfId="0" applyFont="1" applyFill="1" applyBorder="1" applyAlignment="1">
      <alignment horizontal="center" vertical="center"/>
    </xf>
    <xf numFmtId="2" fontId="2" fillId="66" borderId="7" xfId="0" applyNumberFormat="1" applyFont="1" applyFill="1" applyBorder="1" applyAlignment="1">
      <alignment horizontal="center" vertical="center"/>
    </xf>
    <xf numFmtId="164" fontId="2" fillId="66" borderId="7" xfId="0" applyNumberFormat="1" applyFont="1" applyFill="1" applyBorder="1" applyAlignment="1">
      <alignment horizontal="center" vertical="center"/>
    </xf>
    <xf numFmtId="0" fontId="2" fillId="66" borderId="7" xfId="0" applyFont="1" applyFill="1" applyBorder="1" applyAlignment="1">
      <alignment horizontal="left" vertical="center"/>
    </xf>
    <xf numFmtId="3" fontId="2" fillId="66" borderId="7" xfId="0" applyNumberFormat="1" applyFont="1" applyFill="1" applyBorder="1" applyAlignment="1">
      <alignment horizontal="center" vertical="center"/>
    </xf>
    <xf numFmtId="0" fontId="80" fillId="66" borderId="14" xfId="0" applyFont="1" applyFill="1" applyBorder="1" applyAlignment="1">
      <alignment horizontal="center" vertical="center"/>
    </xf>
    <xf numFmtId="14" fontId="80" fillId="65" borderId="14" xfId="0" applyNumberFormat="1" applyFont="1" applyFill="1" applyBorder="1" applyAlignment="1">
      <alignment horizontal="center" vertical="center"/>
    </xf>
    <xf numFmtId="0" fontId="83" fillId="65" borderId="12" xfId="43" applyFont="1" applyFill="1" applyBorder="1" applyAlignment="1">
      <alignment horizontal="center" vertical="center"/>
    </xf>
    <xf numFmtId="0" fontId="2" fillId="70" borderId="2" xfId="0" applyFont="1" applyFill="1" applyBorder="1" applyAlignment="1">
      <alignment horizontal="center" vertical="center"/>
    </xf>
    <xf numFmtId="0" fontId="80" fillId="71" borderId="0" xfId="0" applyFont="1" applyFill="1" applyAlignment="1">
      <alignment horizontal="center" vertical="center"/>
    </xf>
    <xf numFmtId="14" fontId="80" fillId="70" borderId="0" xfId="0" applyNumberFormat="1" applyFont="1" applyFill="1" applyAlignment="1">
      <alignment horizontal="center" vertical="center"/>
    </xf>
    <xf numFmtId="0" fontId="83" fillId="70" borderId="8" xfId="43" applyFont="1" applyFill="1" applyBorder="1" applyAlignment="1">
      <alignment horizontal="center" vertical="center"/>
    </xf>
    <xf numFmtId="0" fontId="80" fillId="71" borderId="14" xfId="0" applyFont="1" applyFill="1" applyBorder="1" applyAlignment="1">
      <alignment horizontal="center" vertical="center"/>
    </xf>
    <xf numFmtId="14" fontId="80" fillId="70" borderId="14" xfId="0" applyNumberFormat="1" applyFont="1" applyFill="1" applyBorder="1" applyAlignment="1">
      <alignment horizontal="center" vertical="center"/>
    </xf>
    <xf numFmtId="0" fontId="83" fillId="70" borderId="12" xfId="43" applyFont="1" applyFill="1" applyBorder="1" applyAlignment="1">
      <alignment horizontal="center" vertical="center"/>
    </xf>
    <xf numFmtId="14" fontId="84" fillId="65" borderId="7" xfId="0" applyNumberFormat="1" applyFont="1" applyFill="1" applyBorder="1" applyAlignment="1">
      <alignment horizontal="center" vertical="center"/>
    </xf>
    <xf numFmtId="0" fontId="85" fillId="66" borderId="7" xfId="0" applyFont="1" applyFill="1" applyBorder="1" applyAlignment="1">
      <alignment horizontal="center" vertical="center"/>
    </xf>
    <xf numFmtId="0" fontId="86" fillId="65" borderId="10" xfId="43" applyFont="1" applyFill="1" applyBorder="1" applyAlignment="1">
      <alignment horizontal="center" vertical="center"/>
    </xf>
    <xf numFmtId="0" fontId="36" fillId="64" borderId="7" xfId="0" applyFont="1" applyFill="1" applyBorder="1" applyAlignment="1">
      <alignment horizontal="left" vertical="center"/>
    </xf>
    <xf numFmtId="0" fontId="3" fillId="64" borderId="7" xfId="0" applyFont="1" applyFill="1" applyBorder="1" applyAlignment="1">
      <alignment horizontal="left" vertical="center"/>
    </xf>
    <xf numFmtId="0" fontId="2" fillId="64" borderId="15" xfId="0" applyFont="1" applyFill="1" applyBorder="1" applyAlignment="1">
      <alignment horizontal="left" vertical="center"/>
    </xf>
    <xf numFmtId="0" fontId="2" fillId="64" borderId="14" xfId="0" applyFont="1" applyFill="1" applyBorder="1" applyAlignment="1">
      <alignment horizontal="center" vertical="center"/>
    </xf>
    <xf numFmtId="1" fontId="4" fillId="64" borderId="14" xfId="0" applyNumberFormat="1" applyFont="1" applyFill="1" applyBorder="1" applyAlignment="1">
      <alignment horizontal="center" vertical="center"/>
    </xf>
    <xf numFmtId="0" fontId="3" fillId="64" borderId="14" xfId="0" applyFont="1" applyFill="1" applyBorder="1" applyAlignment="1">
      <alignment horizontal="left" vertical="center"/>
    </xf>
    <xf numFmtId="4" fontId="2" fillId="65" borderId="14" xfId="0" applyNumberFormat="1" applyFont="1" applyFill="1" applyBorder="1" applyAlignment="1">
      <alignment horizontal="center" vertical="center" wrapText="1"/>
    </xf>
    <xf numFmtId="0" fontId="2" fillId="65" borderId="14" xfId="0" applyFont="1" applyFill="1" applyBorder="1" applyAlignment="1">
      <alignment horizontal="center" vertical="center"/>
    </xf>
    <xf numFmtId="0" fontId="5" fillId="64" borderId="7" xfId="0" applyFont="1" applyFill="1" applyBorder="1" applyAlignment="1">
      <alignment horizontal="center" vertical="center"/>
    </xf>
    <xf numFmtId="0" fontId="2" fillId="66" borderId="14" xfId="0" applyFont="1" applyFill="1" applyBorder="1" applyAlignment="1">
      <alignment horizontal="center" vertical="center"/>
    </xf>
    <xf numFmtId="2" fontId="2" fillId="66" borderId="14" xfId="0" applyNumberFormat="1" applyFont="1" applyFill="1" applyBorder="1" applyAlignment="1">
      <alignment horizontal="center" vertical="center"/>
    </xf>
    <xf numFmtId="164" fontId="2" fillId="66" borderId="14" xfId="0" applyNumberFormat="1" applyFont="1" applyFill="1" applyBorder="1" applyAlignment="1">
      <alignment horizontal="center" vertical="center"/>
    </xf>
    <xf numFmtId="0" fontId="2" fillId="66" borderId="14" xfId="0" applyFont="1" applyFill="1" applyBorder="1" applyAlignment="1">
      <alignment horizontal="left" vertical="center"/>
    </xf>
    <xf numFmtId="3" fontId="2" fillId="66" borderId="14" xfId="0" applyNumberFormat="1" applyFont="1" applyFill="1" applyBorder="1" applyAlignment="1">
      <alignment horizontal="center" vertical="center"/>
    </xf>
    <xf numFmtId="0" fontId="2" fillId="69" borderId="16" xfId="0" applyFont="1" applyFill="1" applyBorder="1" applyAlignment="1">
      <alignment horizontal="left" vertical="center"/>
    </xf>
    <xf numFmtId="0" fontId="2" fillId="69" borderId="0" xfId="0" applyFont="1" applyFill="1" applyAlignment="1">
      <alignment horizontal="center" vertical="center"/>
    </xf>
    <xf numFmtId="1" fontId="4" fillId="69" borderId="0" xfId="0" applyNumberFormat="1" applyFont="1" applyFill="1" applyAlignment="1">
      <alignment horizontal="center" vertical="center"/>
    </xf>
    <xf numFmtId="4" fontId="2" fillId="70" borderId="0" xfId="0" applyNumberFormat="1" applyFont="1" applyFill="1" applyAlignment="1">
      <alignment horizontal="center" vertical="center" wrapText="1"/>
    </xf>
    <xf numFmtId="0" fontId="2" fillId="70" borderId="0" xfId="0" applyFont="1" applyFill="1" applyAlignment="1">
      <alignment horizontal="center" vertical="center"/>
    </xf>
    <xf numFmtId="0" fontId="2" fillId="71" borderId="0" xfId="0" applyFont="1" applyFill="1" applyAlignment="1">
      <alignment horizontal="center" vertical="center"/>
    </xf>
    <xf numFmtId="2" fontId="2" fillId="71" borderId="0" xfId="0" applyNumberFormat="1" applyFont="1" applyFill="1" applyAlignment="1">
      <alignment horizontal="center" vertical="center"/>
    </xf>
    <xf numFmtId="164" fontId="2" fillId="71" borderId="0" xfId="0" applyNumberFormat="1" applyFont="1" applyFill="1" applyAlignment="1">
      <alignment horizontal="center" vertical="center"/>
    </xf>
    <xf numFmtId="0" fontId="2" fillId="71" borderId="0" xfId="0" applyFont="1" applyFill="1" applyAlignment="1">
      <alignment horizontal="left" vertical="center"/>
    </xf>
    <xf numFmtId="3" fontId="2" fillId="71" borderId="0" xfId="0" applyNumberFormat="1" applyFont="1" applyFill="1" applyAlignment="1">
      <alignment horizontal="center" vertical="center"/>
    </xf>
    <xf numFmtId="0" fontId="2" fillId="69" borderId="15" xfId="0" applyFont="1" applyFill="1" applyBorder="1" applyAlignment="1">
      <alignment horizontal="left" vertical="center"/>
    </xf>
    <xf numFmtId="0" fontId="2" fillId="69" borderId="14" xfId="0" applyFont="1" applyFill="1" applyBorder="1" applyAlignment="1">
      <alignment horizontal="center" vertical="center"/>
    </xf>
    <xf numFmtId="1" fontId="4" fillId="69" borderId="14" xfId="0" applyNumberFormat="1" applyFont="1" applyFill="1" applyBorder="1" applyAlignment="1">
      <alignment horizontal="center" vertical="center"/>
    </xf>
    <xf numFmtId="4" fontId="2" fillId="70" borderId="14" xfId="0" applyNumberFormat="1" applyFont="1" applyFill="1" applyBorder="1" applyAlignment="1">
      <alignment horizontal="center" vertical="center" wrapText="1"/>
    </xf>
    <xf numFmtId="0" fontId="2" fillId="70" borderId="14" xfId="0" applyFont="1" applyFill="1" applyBorder="1" applyAlignment="1">
      <alignment horizontal="center" vertical="center"/>
    </xf>
    <xf numFmtId="0" fontId="2" fillId="71" borderId="14" xfId="0" applyFont="1" applyFill="1" applyBorder="1" applyAlignment="1">
      <alignment horizontal="center" vertical="center"/>
    </xf>
    <xf numFmtId="2" fontId="2" fillId="71" borderId="14" xfId="0" applyNumberFormat="1" applyFont="1" applyFill="1" applyBorder="1" applyAlignment="1">
      <alignment horizontal="center" vertical="center"/>
    </xf>
    <xf numFmtId="0" fontId="2" fillId="71" borderId="14" xfId="0" applyFont="1" applyFill="1" applyBorder="1" applyAlignment="1">
      <alignment horizontal="left" vertical="center"/>
    </xf>
    <xf numFmtId="3" fontId="2" fillId="71" borderId="14" xfId="0" applyNumberFormat="1" applyFont="1" applyFill="1" applyBorder="1" applyAlignment="1">
      <alignment horizontal="center" vertical="center"/>
    </xf>
    <xf numFmtId="0" fontId="2" fillId="64" borderId="6" xfId="0" applyFont="1" applyFill="1" applyBorder="1" applyAlignment="1">
      <alignment horizontal="left" vertical="center"/>
    </xf>
    <xf numFmtId="0" fontId="2" fillId="69" borderId="14" xfId="0" applyFont="1" applyFill="1" applyBorder="1" applyAlignment="1">
      <alignment horizontal="left" vertical="center"/>
    </xf>
    <xf numFmtId="0" fontId="3" fillId="69" borderId="0" xfId="0" applyFont="1" applyFill="1" applyAlignment="1">
      <alignment horizontal="left" vertical="center"/>
    </xf>
    <xf numFmtId="0" fontId="2" fillId="0" borderId="51" xfId="0" applyFont="1" applyBorder="1" applyAlignment="1">
      <alignment vertical="top"/>
    </xf>
    <xf numFmtId="0" fontId="2" fillId="0" borderId="1" xfId="0" applyFont="1" applyBorder="1"/>
    <xf numFmtId="164" fontId="2" fillId="0" borderId="4" xfId="0" applyNumberFormat="1" applyFont="1" applyBorder="1" applyAlignment="1">
      <alignment horizontal="center" vertical="center"/>
    </xf>
    <xf numFmtId="0" fontId="27" fillId="0" borderId="3" xfId="43" applyFont="1" applyFill="1" applyBorder="1" applyAlignment="1">
      <alignment horizontal="center" vertical="center"/>
    </xf>
    <xf numFmtId="0" fontId="27" fillId="0" borderId="5" xfId="43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/>
    </xf>
    <xf numFmtId="44" fontId="2" fillId="3" borderId="12" xfId="44" applyFont="1" applyFill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7" fillId="0" borderId="9" xfId="43" applyFont="1" applyFill="1" applyBorder="1" applyAlignment="1">
      <alignment horizontal="center" vertical="center"/>
    </xf>
    <xf numFmtId="4" fontId="2" fillId="9" borderId="6" xfId="0" applyNumberFormat="1" applyFont="1" applyFill="1" applyBorder="1" applyAlignment="1">
      <alignment vertical="center" wrapText="1"/>
    </xf>
    <xf numFmtId="4" fontId="2" fillId="58" borderId="16" xfId="0" applyNumberFormat="1" applyFont="1" applyFill="1" applyBorder="1"/>
    <xf numFmtId="4" fontId="2" fillId="58" borderId="7" xfId="0" applyNumberFormat="1" applyFont="1" applyFill="1" applyBorder="1"/>
    <xf numFmtId="4" fontId="2" fillId="58" borderId="0" xfId="0" applyNumberFormat="1" applyFont="1" applyFill="1"/>
    <xf numFmtId="2" fontId="2" fillId="58" borderId="14" xfId="0" applyNumberFormat="1" applyFont="1" applyFill="1" applyBorder="1"/>
    <xf numFmtId="2" fontId="2" fillId="3" borderId="7" xfId="0" applyNumberFormat="1" applyFont="1" applyFill="1" applyBorder="1" applyAlignment="1">
      <alignment horizontal="right" vertical="center" wrapText="1"/>
    </xf>
    <xf numFmtId="3" fontId="2" fillId="6" borderId="3" xfId="0" applyNumberFormat="1" applyFont="1" applyFill="1" applyBorder="1" applyAlignment="1">
      <alignment horizontal="right" vertical="center"/>
    </xf>
    <xf numFmtId="4" fontId="2" fillId="6" borderId="13" xfId="0" applyNumberFormat="1" applyFont="1" applyFill="1" applyBorder="1" applyAlignment="1">
      <alignment horizontal="right" vertical="center"/>
    </xf>
    <xf numFmtId="4" fontId="2" fillId="6" borderId="1" xfId="0" applyNumberFormat="1" applyFont="1" applyFill="1" applyBorder="1" applyAlignment="1">
      <alignment horizontal="right"/>
    </xf>
    <xf numFmtId="4" fontId="2" fillId="12" borderId="14" xfId="0" applyNumberFormat="1" applyFont="1" applyFill="1" applyBorder="1"/>
    <xf numFmtId="4" fontId="2" fillId="4" borderId="16" xfId="0" applyNumberFormat="1" applyFont="1" applyFill="1" applyBorder="1"/>
    <xf numFmtId="4" fontId="2" fillId="12" borderId="7" xfId="0" applyNumberFormat="1" applyFont="1" applyFill="1" applyBorder="1"/>
    <xf numFmtId="2" fontId="2" fillId="12" borderId="0" xfId="0" applyNumberFormat="1" applyFont="1" applyFill="1"/>
    <xf numFmtId="2" fontId="2" fillId="65" borderId="0" xfId="0" applyNumberFormat="1" applyFont="1" applyFill="1" applyAlignment="1">
      <alignment horizontal="center"/>
    </xf>
    <xf numFmtId="2" fontId="2" fillId="65" borderId="7" xfId="0" applyNumberFormat="1" applyFont="1" applyFill="1" applyBorder="1" applyAlignment="1">
      <alignment horizontal="center"/>
    </xf>
    <xf numFmtId="4" fontId="2" fillId="18" borderId="6" xfId="0" applyNumberFormat="1" applyFont="1" applyFill="1" applyBorder="1"/>
    <xf numFmtId="4" fontId="2" fillId="18" borderId="1" xfId="0" applyNumberFormat="1" applyFont="1" applyFill="1" applyBorder="1"/>
    <xf numFmtId="4" fontId="2" fillId="18" borderId="5" xfId="0" applyNumberFormat="1" applyFont="1" applyFill="1" applyBorder="1"/>
    <xf numFmtId="2" fontId="2" fillId="18" borderId="0" xfId="0" applyNumberFormat="1" applyFont="1" applyFill="1"/>
    <xf numFmtId="2" fontId="2" fillId="6" borderId="9" xfId="0" applyNumberFormat="1" applyFont="1" applyFill="1" applyBorder="1"/>
    <xf numFmtId="4" fontId="2" fillId="6" borderId="1" xfId="0" applyNumberFormat="1" applyFont="1" applyFill="1" applyBorder="1" applyAlignment="1">
      <alignment vertical="center" wrapText="1"/>
    </xf>
    <xf numFmtId="4" fontId="2" fillId="6" borderId="16" xfId="0" applyNumberFormat="1" applyFont="1" applyFill="1" applyBorder="1" applyAlignment="1">
      <alignment vertical="center" wrapText="1"/>
    </xf>
    <xf numFmtId="4" fontId="2" fillId="6" borderId="15" xfId="0" applyNumberFormat="1" applyFont="1" applyFill="1" applyBorder="1" applyAlignment="1">
      <alignment vertical="center" wrapText="1"/>
    </xf>
    <xf numFmtId="4" fontId="2" fillId="21" borderId="6" xfId="0" applyNumberFormat="1" applyFont="1" applyFill="1" applyBorder="1"/>
    <xf numFmtId="4" fontId="2" fillId="21" borderId="1" xfId="0" applyNumberFormat="1" applyFont="1" applyFill="1" applyBorder="1"/>
    <xf numFmtId="2" fontId="2" fillId="21" borderId="7" xfId="0" applyNumberFormat="1" applyFont="1" applyFill="1" applyBorder="1" applyAlignment="1">
      <alignment horizontal="right" vertical="center" wrapText="1"/>
    </xf>
    <xf numFmtId="4" fontId="20" fillId="0" borderId="0" xfId="0" applyNumberFormat="1" applyFont="1"/>
    <xf numFmtId="4" fontId="2" fillId="6" borderId="3" xfId="0" applyNumberFormat="1" applyFont="1" applyFill="1" applyBorder="1" applyAlignment="1">
      <alignment vertical="center"/>
    </xf>
    <xf numFmtId="4" fontId="2" fillId="0" borderId="3" xfId="0" applyNumberFormat="1" applyFont="1" applyBorder="1" applyAlignment="1">
      <alignment horizontal="right" vertical="center"/>
    </xf>
    <xf numFmtId="44" fontId="2" fillId="0" borderId="70" xfId="44" applyFont="1" applyBorder="1" applyAlignment="1">
      <alignment horizontal="left" vertical="center"/>
    </xf>
    <xf numFmtId="0" fontId="20" fillId="0" borderId="4" xfId="43" applyFont="1" applyFill="1" applyBorder="1" applyAlignment="1">
      <alignment horizontal="center" vertical="center"/>
    </xf>
    <xf numFmtId="4" fontId="2" fillId="0" borderId="5" xfId="0" applyNumberFormat="1" applyFont="1" applyBorder="1" applyAlignment="1">
      <alignment horizontal="right" vertical="center"/>
    </xf>
    <xf numFmtId="44" fontId="2" fillId="3" borderId="5" xfId="44" applyFont="1" applyFill="1" applyBorder="1" applyAlignment="1">
      <alignment horizontal="center" vertical="center"/>
    </xf>
    <xf numFmtId="44" fontId="2" fillId="0" borderId="11" xfId="44" applyFont="1" applyBorder="1" applyAlignment="1">
      <alignment horizontal="left" vertical="center"/>
    </xf>
    <xf numFmtId="0" fontId="20" fillId="0" borderId="8" xfId="43" applyFont="1" applyFill="1" applyBorder="1" applyAlignment="1">
      <alignment horizontal="center" vertical="center"/>
    </xf>
    <xf numFmtId="4" fontId="2" fillId="6" borderId="9" xfId="0" applyNumberFormat="1" applyFont="1" applyFill="1" applyBorder="1" applyAlignment="1">
      <alignment vertical="center"/>
    </xf>
    <xf numFmtId="4" fontId="2" fillId="0" borderId="9" xfId="0" applyNumberFormat="1" applyFont="1" applyBorder="1" applyAlignment="1">
      <alignment horizontal="right" vertical="center"/>
    </xf>
    <xf numFmtId="44" fontId="2" fillId="3" borderId="9" xfId="44" applyFont="1" applyFill="1" applyBorder="1" applyAlignment="1">
      <alignment horizontal="center" vertical="center"/>
    </xf>
    <xf numFmtId="44" fontId="2" fillId="0" borderId="74" xfId="44" applyFont="1" applyBorder="1" applyAlignment="1">
      <alignment horizontal="left" vertical="center"/>
    </xf>
    <xf numFmtId="0" fontId="20" fillId="0" borderId="12" xfId="43" applyFont="1" applyFill="1" applyBorder="1" applyAlignment="1">
      <alignment horizontal="center" vertical="center"/>
    </xf>
    <xf numFmtId="4" fontId="77" fillId="65" borderId="13" xfId="0" applyNumberFormat="1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/>
    <xf numFmtId="0" fontId="4" fillId="0" borderId="26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1" fontId="4" fillId="67" borderId="28" xfId="0" applyNumberFormat="1" applyFont="1" applyFill="1" applyBorder="1" applyAlignment="1">
      <alignment horizontal="center" vertical="center"/>
    </xf>
    <xf numFmtId="0" fontId="4" fillId="0" borderId="71" xfId="0" applyFont="1" applyBorder="1" applyAlignment="1">
      <alignment vertical="center"/>
    </xf>
    <xf numFmtId="49" fontId="4" fillId="68" borderId="55" xfId="0" applyNumberFormat="1" applyFont="1" applyFill="1" applyBorder="1" applyAlignment="1">
      <alignment horizontal="center" vertical="center" wrapText="1"/>
    </xf>
    <xf numFmtId="4" fontId="4" fillId="68" borderId="23" xfId="0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14" fontId="87" fillId="0" borderId="20" xfId="0" applyNumberFormat="1" applyFont="1" applyBorder="1" applyAlignment="1">
      <alignment horizontal="center" vertical="center"/>
    </xf>
    <xf numFmtId="0" fontId="87" fillId="0" borderId="20" xfId="0" applyFont="1" applyBorder="1" applyAlignment="1">
      <alignment horizontal="center" vertical="center"/>
    </xf>
    <xf numFmtId="0" fontId="88" fillId="0" borderId="20" xfId="43" applyFont="1" applyFill="1" applyBorder="1" applyAlignment="1">
      <alignment horizontal="center" vertical="center"/>
    </xf>
    <xf numFmtId="0" fontId="4" fillId="0" borderId="56" xfId="0" applyFont="1" applyBorder="1" applyAlignment="1">
      <alignment vertical="center"/>
    </xf>
    <xf numFmtId="1" fontId="4" fillId="67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1" fontId="4" fillId="67" borderId="29" xfId="0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1" fontId="4" fillId="67" borderId="23" xfId="0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49" fontId="4" fillId="68" borderId="21" xfId="0" applyNumberFormat="1" applyFont="1" applyFill="1" applyBorder="1" applyAlignment="1">
      <alignment horizontal="center" vertical="center" wrapText="1"/>
    </xf>
    <xf numFmtId="4" fontId="4" fillId="68" borderId="20" xfId="0" applyNumberFormat="1" applyFont="1" applyFill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0" xfId="0" applyFont="1" applyBorder="1" applyAlignment="1">
      <alignment horizontal="center"/>
    </xf>
    <xf numFmtId="1" fontId="4" fillId="67" borderId="20" xfId="0" applyNumberFormat="1" applyFont="1" applyFill="1" applyBorder="1" applyAlignment="1">
      <alignment horizontal="center"/>
    </xf>
    <xf numFmtId="49" fontId="4" fillId="68" borderId="20" xfId="0" applyNumberFormat="1" applyFont="1" applyFill="1" applyBorder="1" applyAlignment="1">
      <alignment horizontal="center" vertical="center" wrapText="1"/>
    </xf>
    <xf numFmtId="14" fontId="89" fillId="0" borderId="20" xfId="0" applyNumberFormat="1" applyFont="1" applyBorder="1" applyAlignment="1">
      <alignment horizontal="center" vertical="center"/>
    </xf>
    <xf numFmtId="0" fontId="89" fillId="0" borderId="20" xfId="0" applyFont="1" applyBorder="1" applyAlignment="1">
      <alignment horizontal="center" vertical="center"/>
    </xf>
    <xf numFmtId="0" fontId="90" fillId="0" borderId="20" xfId="43" applyFont="1" applyFill="1" applyBorder="1" applyAlignment="1">
      <alignment horizontal="center" vertical="center"/>
    </xf>
    <xf numFmtId="0" fontId="91" fillId="0" borderId="20" xfId="43" applyFont="1" applyFill="1" applyBorder="1" applyAlignment="1">
      <alignment horizontal="center" vertical="center"/>
    </xf>
    <xf numFmtId="0" fontId="4" fillId="0" borderId="78" xfId="0" applyFont="1" applyBorder="1" applyAlignment="1">
      <alignment vertical="center" wrapText="1"/>
    </xf>
    <xf numFmtId="1" fontId="4" fillId="0" borderId="79" xfId="0" applyNumberFormat="1" applyFont="1" applyBorder="1" applyAlignment="1">
      <alignment horizontal="center" vertical="center"/>
    </xf>
    <xf numFmtId="0" fontId="4" fillId="0" borderId="79" xfId="0" applyFont="1" applyBorder="1" applyAlignment="1">
      <alignment vertical="center" wrapText="1"/>
    </xf>
    <xf numFmtId="49" fontId="4" fillId="3" borderId="5" xfId="11" applyNumberFormat="1" applyFont="1" applyFill="1" applyBorder="1" applyAlignment="1">
      <alignment horizontal="center" vertical="center"/>
    </xf>
    <xf numFmtId="44" fontId="4" fillId="3" borderId="8" xfId="1" applyFont="1" applyFill="1" applyBorder="1" applyAlignment="1">
      <alignment horizontal="center" vertical="center"/>
    </xf>
    <xf numFmtId="4" fontId="4" fillId="0" borderId="16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49" fontId="2" fillId="3" borderId="9" xfId="11" applyNumberFormat="1" applyFont="1" applyFill="1" applyBorder="1" applyAlignment="1">
      <alignment horizontal="center" vertical="center"/>
    </xf>
    <xf numFmtId="0" fontId="2" fillId="7" borderId="16" xfId="12" applyFont="1" applyFill="1" applyBorder="1" applyAlignment="1">
      <alignment horizontal="center" vertical="center"/>
    </xf>
    <xf numFmtId="166" fontId="2" fillId="0" borderId="8" xfId="12" applyNumberFormat="1" applyFont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2" fillId="7" borderId="9" xfId="12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4" fontId="5" fillId="6" borderId="3" xfId="0" applyNumberFormat="1" applyFont="1" applyFill="1" applyBorder="1"/>
    <xf numFmtId="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/>
    </xf>
    <xf numFmtId="0" fontId="68" fillId="0" borderId="3" xfId="43" applyFont="1" applyFill="1" applyBorder="1" applyAlignment="1">
      <alignment horizontal="center" vertical="center"/>
    </xf>
    <xf numFmtId="0" fontId="49" fillId="0" borderId="0" xfId="0" applyFont="1"/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0" xfId="0" applyNumberFormat="1" applyFont="1"/>
    <xf numFmtId="165" fontId="5" fillId="0" borderId="16" xfId="0" applyNumberFormat="1" applyFont="1" applyBorder="1" applyAlignment="1">
      <alignment horizontal="center" vertical="center"/>
    </xf>
    <xf numFmtId="0" fontId="26" fillId="0" borderId="5" xfId="43" applyFont="1" applyFill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5" fillId="0" borderId="5" xfId="43" applyFont="1" applyFill="1" applyBorder="1" applyAlignment="1">
      <alignment horizontal="center" vertical="center"/>
    </xf>
    <xf numFmtId="3" fontId="2" fillId="4" borderId="7" xfId="0" applyNumberFormat="1" applyFont="1" applyFill="1" applyBorder="1"/>
    <xf numFmtId="3" fontId="10" fillId="4" borderId="7" xfId="0" applyNumberFormat="1" applyFont="1" applyFill="1" applyBorder="1"/>
    <xf numFmtId="0" fontId="8" fillId="5" borderId="10" xfId="0" applyFont="1" applyFill="1" applyBorder="1" applyAlignment="1">
      <alignment horizontal="center" vertical="center"/>
    </xf>
    <xf numFmtId="0" fontId="77" fillId="0" borderId="3" xfId="0" applyFont="1" applyBorder="1" applyAlignment="1">
      <alignment horizontal="left" vertical="center"/>
    </xf>
    <xf numFmtId="1" fontId="77" fillId="0" borderId="3" xfId="0" applyNumberFormat="1" applyFont="1" applyBorder="1" applyAlignment="1">
      <alignment horizontal="center" vertical="center"/>
    </xf>
    <xf numFmtId="0" fontId="77" fillId="0" borderId="5" xfId="0" applyFont="1" applyBorder="1" applyAlignment="1">
      <alignment horizontal="left" vertical="center"/>
    </xf>
    <xf numFmtId="1" fontId="77" fillId="0" borderId="5" xfId="0" applyNumberFormat="1" applyFont="1" applyBorder="1" applyAlignment="1">
      <alignment horizontal="center" vertical="center"/>
    </xf>
    <xf numFmtId="0" fontId="77" fillId="0" borderId="9" xfId="0" applyFont="1" applyBorder="1" applyAlignment="1">
      <alignment horizontal="left" vertical="center"/>
    </xf>
    <xf numFmtId="1" fontId="77" fillId="0" borderId="9" xfId="0" applyNumberFormat="1" applyFont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165" fontId="77" fillId="0" borderId="3" xfId="0" applyNumberFormat="1" applyFont="1" applyBorder="1" applyAlignment="1">
      <alignment horizontal="center" vertical="center"/>
    </xf>
    <xf numFmtId="165" fontId="77" fillId="0" borderId="5" xfId="0" applyNumberFormat="1" applyFont="1" applyBorder="1" applyAlignment="1">
      <alignment horizontal="center" vertical="center"/>
    </xf>
    <xf numFmtId="165" fontId="77" fillId="0" borderId="9" xfId="0" applyNumberFormat="1" applyFont="1" applyBorder="1" applyAlignment="1">
      <alignment horizontal="center" vertical="center"/>
    </xf>
    <xf numFmtId="4" fontId="77" fillId="6" borderId="3" xfId="0" applyNumberFormat="1" applyFont="1" applyFill="1" applyBorder="1"/>
    <xf numFmtId="4" fontId="77" fillId="6" borderId="5" xfId="0" applyNumberFormat="1" applyFont="1" applyFill="1" applyBorder="1"/>
    <xf numFmtId="4" fontId="77" fillId="6" borderId="9" xfId="0" applyNumberFormat="1" applyFont="1" applyFill="1" applyBorder="1"/>
    <xf numFmtId="4" fontId="77" fillId="6" borderId="5" xfId="0" applyNumberFormat="1" applyFont="1" applyFill="1" applyBorder="1" applyAlignment="1">
      <alignment vertical="center"/>
    </xf>
    <xf numFmtId="4" fontId="77" fillId="6" borderId="16" xfId="0" applyNumberFormat="1" applyFont="1" applyFill="1" applyBorder="1"/>
    <xf numFmtId="4" fontId="77" fillId="6" borderId="8" xfId="0" applyNumberFormat="1" applyFont="1" applyFill="1" applyBorder="1"/>
    <xf numFmtId="4" fontId="77" fillId="6" borderId="12" xfId="0" applyNumberFormat="1" applyFont="1" applyFill="1" applyBorder="1"/>
    <xf numFmtId="4" fontId="77" fillId="6" borderId="0" xfId="0" applyNumberFormat="1" applyFont="1" applyFill="1"/>
    <xf numFmtId="4" fontId="77" fillId="6" borderId="20" xfId="0" applyNumberFormat="1" applyFont="1" applyFill="1" applyBorder="1" applyAlignment="1">
      <alignment horizontal="right"/>
    </xf>
    <xf numFmtId="4" fontId="77" fillId="6" borderId="4" xfId="0" applyNumberFormat="1" applyFont="1" applyFill="1" applyBorder="1"/>
    <xf numFmtId="4" fontId="77" fillId="6" borderId="52" xfId="0" applyNumberFormat="1" applyFont="1" applyFill="1" applyBorder="1"/>
    <xf numFmtId="4" fontId="77" fillId="6" borderId="56" xfId="0" applyNumberFormat="1" applyFont="1" applyFill="1" applyBorder="1"/>
    <xf numFmtId="4" fontId="77" fillId="6" borderId="58" xfId="0" applyNumberFormat="1" applyFont="1" applyFill="1" applyBorder="1"/>
    <xf numFmtId="4" fontId="77" fillId="58" borderId="61" xfId="0" applyNumberFormat="1" applyFont="1" applyFill="1" applyBorder="1"/>
    <xf numFmtId="4" fontId="77" fillId="58" borderId="66" xfId="0" applyNumberFormat="1" applyFont="1" applyFill="1" applyBorder="1"/>
    <xf numFmtId="4" fontId="77" fillId="6" borderId="26" xfId="0" applyNumberFormat="1" applyFont="1" applyFill="1" applyBorder="1"/>
    <xf numFmtId="4" fontId="77" fillId="6" borderId="27" xfId="0" applyNumberFormat="1" applyFont="1" applyFill="1" applyBorder="1"/>
    <xf numFmtId="4" fontId="77" fillId="58" borderId="0" xfId="0" applyNumberFormat="1" applyFont="1" applyFill="1"/>
    <xf numFmtId="4" fontId="77" fillId="6" borderId="20" xfId="0" applyNumberFormat="1" applyFont="1" applyFill="1" applyBorder="1"/>
    <xf numFmtId="4" fontId="77" fillId="58" borderId="20" xfId="0" applyNumberFormat="1" applyFont="1" applyFill="1" applyBorder="1"/>
    <xf numFmtId="4" fontId="77" fillId="6" borderId="4" xfId="0" applyNumberFormat="1" applyFont="1" applyFill="1" applyBorder="1" applyAlignment="1">
      <alignment horizontal="right"/>
    </xf>
    <xf numFmtId="4" fontId="77" fillId="6" borderId="8" xfId="0" applyNumberFormat="1" applyFont="1" applyFill="1" applyBorder="1" applyAlignment="1">
      <alignment horizontal="right"/>
    </xf>
    <xf numFmtId="4" fontId="77" fillId="6" borderId="16" xfId="0" applyNumberFormat="1" applyFont="1" applyFill="1" applyBorder="1" applyAlignment="1">
      <alignment horizontal="right" vertical="center"/>
    </xf>
    <xf numFmtId="4" fontId="77" fillId="6" borderId="5" xfId="0" applyNumberFormat="1" applyFont="1" applyFill="1" applyBorder="1" applyAlignment="1">
      <alignment horizontal="right"/>
    </xf>
    <xf numFmtId="4" fontId="77" fillId="6" borderId="24" xfId="0" applyNumberFormat="1" applyFont="1" applyFill="1" applyBorder="1"/>
    <xf numFmtId="4" fontId="77" fillId="6" borderId="3" xfId="0" applyNumberFormat="1" applyFont="1" applyFill="1" applyBorder="1" applyAlignment="1">
      <alignment horizontal="right"/>
    </xf>
    <xf numFmtId="4" fontId="77" fillId="6" borderId="9" xfId="0" applyNumberFormat="1" applyFont="1" applyFill="1" applyBorder="1" applyAlignment="1">
      <alignment horizontal="right"/>
    </xf>
    <xf numFmtId="4" fontId="77" fillId="6" borderId="1" xfId="23" applyNumberFormat="1" applyFont="1" applyFill="1" applyBorder="1"/>
    <xf numFmtId="4" fontId="77" fillId="6" borderId="16" xfId="23" applyNumberFormat="1" applyFont="1" applyFill="1" applyBorder="1"/>
    <xf numFmtId="4" fontId="77" fillId="6" borderId="15" xfId="23" applyNumberFormat="1" applyFont="1" applyFill="1" applyBorder="1"/>
    <xf numFmtId="4" fontId="77" fillId="6" borderId="5" xfId="24" applyNumberFormat="1" applyFont="1" applyFill="1" applyBorder="1"/>
    <xf numFmtId="4" fontId="77" fillId="6" borderId="3" xfId="24" applyNumberFormat="1" applyFont="1" applyFill="1" applyBorder="1"/>
    <xf numFmtId="4" fontId="77" fillId="6" borderId="9" xfId="24" applyNumberFormat="1" applyFont="1" applyFill="1" applyBorder="1"/>
    <xf numFmtId="3" fontId="77" fillId="6" borderId="5" xfId="0" applyNumberFormat="1" applyFont="1" applyFill="1" applyBorder="1"/>
    <xf numFmtId="3" fontId="77" fillId="6" borderId="9" xfId="0" applyNumberFormat="1" applyFont="1" applyFill="1" applyBorder="1"/>
    <xf numFmtId="3" fontId="77" fillId="6" borderId="3" xfId="0" applyNumberFormat="1" applyFont="1" applyFill="1" applyBorder="1"/>
    <xf numFmtId="3" fontId="77" fillId="6" borderId="5" xfId="0" applyNumberFormat="1" applyFont="1" applyFill="1" applyBorder="1" applyAlignment="1">
      <alignment horizontal="right" vertical="center"/>
    </xf>
    <xf numFmtId="4" fontId="77" fillId="6" borderId="2" xfId="0" applyNumberFormat="1" applyFont="1" applyFill="1" applyBorder="1"/>
    <xf numFmtId="4" fontId="77" fillId="6" borderId="14" xfId="0" applyNumberFormat="1" applyFont="1" applyFill="1" applyBorder="1"/>
    <xf numFmtId="4" fontId="77" fillId="6" borderId="1" xfId="0" applyNumberFormat="1" applyFont="1" applyFill="1" applyBorder="1"/>
    <xf numFmtId="4" fontId="77" fillId="6" borderId="15" xfId="0" applyNumberFormat="1" applyFont="1" applyFill="1" applyBorder="1"/>
    <xf numFmtId="4" fontId="77" fillId="6" borderId="12" xfId="0" applyNumberFormat="1" applyFont="1" applyFill="1" applyBorder="1" applyAlignment="1">
      <alignment horizontal="right"/>
    </xf>
    <xf numFmtId="49" fontId="5" fillId="3" borderId="8" xfId="0" applyNumberFormat="1" applyFont="1" applyFill="1" applyBorder="1" applyAlignment="1">
      <alignment horizontal="center"/>
    </xf>
    <xf numFmtId="169" fontId="5" fillId="3" borderId="5" xfId="0" applyNumberFormat="1" applyFont="1" applyFill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 vertical="center"/>
    </xf>
    <xf numFmtId="4" fontId="2" fillId="70" borderId="0" xfId="0" applyNumberFormat="1" applyFont="1" applyFill="1" applyAlignment="1">
      <alignment horizontal="right"/>
    </xf>
    <xf numFmtId="2" fontId="77" fillId="6" borderId="20" xfId="0" applyNumberFormat="1" applyFont="1" applyFill="1" applyBorder="1" applyAlignment="1">
      <alignment horizontal="right"/>
    </xf>
    <xf numFmtId="4" fontId="2" fillId="70" borderId="14" xfId="0" applyNumberFormat="1" applyFont="1" applyFill="1" applyBorder="1" applyAlignment="1">
      <alignment horizontal="right"/>
    </xf>
    <xf numFmtId="2" fontId="4" fillId="6" borderId="23" xfId="0" applyNumberFormat="1" applyFont="1" applyFill="1" applyBorder="1" applyAlignment="1">
      <alignment horizontal="right"/>
    </xf>
    <xf numFmtId="4" fontId="77" fillId="6" borderId="28" xfId="0" applyNumberFormat="1" applyFont="1" applyFill="1" applyBorder="1" applyAlignment="1">
      <alignment horizontal="right" vertical="center"/>
    </xf>
    <xf numFmtId="4" fontId="4" fillId="0" borderId="30" xfId="0" applyNumberFormat="1" applyFont="1" applyBorder="1" applyAlignment="1">
      <alignment horizontal="right" vertical="center"/>
    </xf>
    <xf numFmtId="4" fontId="77" fillId="6" borderId="20" xfId="0" applyNumberFormat="1" applyFont="1" applyFill="1" applyBorder="1" applyAlignment="1">
      <alignment horizontal="right" vertical="center"/>
    </xf>
    <xf numFmtId="4" fontId="4" fillId="0" borderId="54" xfId="0" applyNumberFormat="1" applyFont="1" applyBorder="1" applyAlignment="1">
      <alignment horizontal="right" vertical="center"/>
    </xf>
    <xf numFmtId="4" fontId="77" fillId="6" borderId="29" xfId="0" applyNumberFormat="1" applyFont="1" applyFill="1" applyBorder="1" applyAlignment="1">
      <alignment horizontal="right" vertical="center"/>
    </xf>
    <xf numFmtId="4" fontId="4" fillId="0" borderId="74" xfId="0" applyNumberFormat="1" applyFont="1" applyBorder="1" applyAlignment="1">
      <alignment horizontal="right" vertical="center"/>
    </xf>
    <xf numFmtId="4" fontId="77" fillId="65" borderId="14" xfId="0" applyNumberFormat="1" applyFont="1" applyFill="1" applyBorder="1" applyAlignment="1">
      <alignment horizontal="right"/>
    </xf>
    <xf numFmtId="4" fontId="10" fillId="65" borderId="12" xfId="0" applyNumberFormat="1" applyFont="1" applyFill="1" applyBorder="1" applyAlignment="1">
      <alignment horizontal="right"/>
    </xf>
    <xf numFmtId="4" fontId="77" fillId="6" borderId="23" xfId="0" applyNumberFormat="1" applyFont="1" applyFill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4" fillId="0" borderId="80" xfId="0" applyFont="1" applyBorder="1" applyAlignment="1">
      <alignment vertical="center"/>
    </xf>
    <xf numFmtId="0" fontId="4" fillId="0" borderId="77" xfId="0" applyFont="1" applyBorder="1" applyAlignment="1">
      <alignment horizontal="center" vertical="center"/>
    </xf>
    <xf numFmtId="1" fontId="4" fillId="67" borderId="77" xfId="0" applyNumberFormat="1" applyFont="1" applyFill="1" applyBorder="1" applyAlignment="1">
      <alignment horizontal="center" vertical="center"/>
    </xf>
    <xf numFmtId="0" fontId="4" fillId="0" borderId="77" xfId="0" applyFont="1" applyBorder="1" applyAlignment="1">
      <alignment vertical="center"/>
    </xf>
    <xf numFmtId="2" fontId="77" fillId="6" borderId="77" xfId="0" applyNumberFormat="1" applyFont="1" applyFill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49" fontId="4" fillId="68" borderId="81" xfId="0" applyNumberFormat="1" applyFont="1" applyFill="1" applyBorder="1" applyAlignment="1">
      <alignment horizontal="center" vertical="center" wrapText="1"/>
    </xf>
    <xf numFmtId="4" fontId="4" fillId="68" borderId="77" xfId="0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2" fontId="4" fillId="0" borderId="77" xfId="0" applyNumberFormat="1" applyFont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14" fontId="87" fillId="0" borderId="24" xfId="0" applyNumberFormat="1" applyFont="1" applyBorder="1" applyAlignment="1">
      <alignment horizontal="center" vertical="center"/>
    </xf>
    <xf numFmtId="0" fontId="87" fillId="0" borderId="24" xfId="0" applyFont="1" applyBorder="1" applyAlignment="1">
      <alignment horizontal="center" vertical="center"/>
    </xf>
    <xf numFmtId="0" fontId="88" fillId="0" borderId="24" xfId="43" applyFont="1" applyFill="1" applyBorder="1" applyAlignment="1">
      <alignment horizontal="center" vertical="center"/>
    </xf>
    <xf numFmtId="0" fontId="4" fillId="0" borderId="23" xfId="0" applyFont="1" applyBorder="1"/>
    <xf numFmtId="0" fontId="4" fillId="0" borderId="23" xfId="0" applyFont="1" applyBorder="1" applyAlignment="1">
      <alignment horizontal="center"/>
    </xf>
    <xf numFmtId="1" fontId="4" fillId="67" borderId="23" xfId="0" applyNumberFormat="1" applyFont="1" applyFill="1" applyBorder="1" applyAlignment="1">
      <alignment horizontal="center"/>
    </xf>
    <xf numFmtId="4" fontId="77" fillId="6" borderId="23" xfId="0" applyNumberFormat="1" applyFont="1" applyFill="1" applyBorder="1" applyAlignment="1">
      <alignment horizontal="right"/>
    </xf>
    <xf numFmtId="4" fontId="4" fillId="0" borderId="23" xfId="0" applyNumberFormat="1" applyFont="1" applyBorder="1" applyAlignment="1">
      <alignment horizontal="right" vertical="center"/>
    </xf>
    <xf numFmtId="49" fontId="4" fillId="68" borderId="23" xfId="0" applyNumberFormat="1" applyFont="1" applyFill="1" applyBorder="1" applyAlignment="1">
      <alignment horizontal="center" vertical="center" wrapText="1"/>
    </xf>
    <xf numFmtId="166" fontId="4" fillId="0" borderId="23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14" fontId="89" fillId="0" borderId="23" xfId="0" applyNumberFormat="1" applyFont="1" applyBorder="1" applyAlignment="1">
      <alignment horizontal="center" vertical="center"/>
    </xf>
    <xf numFmtId="0" fontId="89" fillId="0" borderId="23" xfId="0" applyFont="1" applyBorder="1" applyAlignment="1">
      <alignment horizontal="center" vertical="center"/>
    </xf>
    <xf numFmtId="0" fontId="90" fillId="0" borderId="23" xfId="43" applyFont="1" applyFill="1" applyBorder="1" applyAlignment="1">
      <alignment horizontal="center" vertical="center"/>
    </xf>
    <xf numFmtId="0" fontId="2" fillId="70" borderId="1" xfId="0" applyFont="1" applyFill="1" applyBorder="1" applyAlignment="1">
      <alignment vertical="center"/>
    </xf>
    <xf numFmtId="1" fontId="2" fillId="70" borderId="2" xfId="0" applyNumberFormat="1" applyFont="1" applyFill="1" applyBorder="1" applyAlignment="1">
      <alignment horizontal="center" vertical="center"/>
    </xf>
    <xf numFmtId="0" fontId="36" fillId="70" borderId="2" xfId="0" applyFont="1" applyFill="1" applyBorder="1" applyAlignment="1">
      <alignment vertical="center"/>
    </xf>
    <xf numFmtId="2" fontId="2" fillId="70" borderId="2" xfId="0" applyNumberFormat="1" applyFont="1" applyFill="1" applyBorder="1" applyAlignment="1">
      <alignment horizontal="right" vertical="center"/>
    </xf>
    <xf numFmtId="4" fontId="2" fillId="70" borderId="2" xfId="0" applyNumberFormat="1" applyFont="1" applyFill="1" applyBorder="1" applyAlignment="1">
      <alignment horizontal="right" vertical="center"/>
    </xf>
    <xf numFmtId="49" fontId="2" fillId="70" borderId="2" xfId="0" applyNumberFormat="1" applyFont="1" applyFill="1" applyBorder="1" applyAlignment="1">
      <alignment horizontal="center" vertical="center" wrapText="1"/>
    </xf>
    <xf numFmtId="4" fontId="2" fillId="70" borderId="2" xfId="0" applyNumberFormat="1" applyFont="1" applyFill="1" applyBorder="1" applyAlignment="1">
      <alignment horizontal="center" vertical="center"/>
    </xf>
    <xf numFmtId="2" fontId="2" fillId="70" borderId="2" xfId="0" applyNumberFormat="1" applyFont="1" applyFill="1" applyBorder="1" applyAlignment="1">
      <alignment horizontal="center" vertical="center"/>
    </xf>
    <xf numFmtId="166" fontId="2" fillId="70" borderId="2" xfId="0" applyNumberFormat="1" applyFont="1" applyFill="1" applyBorder="1" applyAlignment="1">
      <alignment horizontal="center" vertical="center"/>
    </xf>
    <xf numFmtId="3" fontId="2" fillId="70" borderId="2" xfId="0" applyNumberFormat="1" applyFont="1" applyFill="1" applyBorder="1" applyAlignment="1">
      <alignment horizontal="center" vertical="center"/>
    </xf>
    <xf numFmtId="14" fontId="81" fillId="70" borderId="2" xfId="0" applyNumberFormat="1" applyFont="1" applyFill="1" applyBorder="1" applyAlignment="1">
      <alignment horizontal="center" vertical="center"/>
    </xf>
    <xf numFmtId="0" fontId="81" fillId="70" borderId="2" xfId="0" applyFont="1" applyFill="1" applyBorder="1" applyAlignment="1">
      <alignment horizontal="center" vertical="center"/>
    </xf>
    <xf numFmtId="0" fontId="82" fillId="70" borderId="4" xfId="43" applyFont="1" applyFill="1" applyBorder="1" applyAlignment="1">
      <alignment horizontal="center" vertical="center"/>
    </xf>
    <xf numFmtId="0" fontId="2" fillId="69" borderId="6" xfId="0" applyFont="1" applyFill="1" applyBorder="1" applyAlignment="1">
      <alignment horizontal="left" vertical="center"/>
    </xf>
    <xf numFmtId="0" fontId="2" fillId="69" borderId="7" xfId="0" applyFont="1" applyFill="1" applyBorder="1" applyAlignment="1">
      <alignment horizontal="center" vertical="center"/>
    </xf>
    <xf numFmtId="1" fontId="4" fillId="69" borderId="7" xfId="0" applyNumberFormat="1" applyFont="1" applyFill="1" applyBorder="1" applyAlignment="1">
      <alignment horizontal="center" vertical="center"/>
    </xf>
    <xf numFmtId="0" fontId="3" fillId="69" borderId="7" xfId="0" applyFont="1" applyFill="1" applyBorder="1" applyAlignment="1">
      <alignment horizontal="left" vertical="center"/>
    </xf>
    <xf numFmtId="2" fontId="2" fillId="70" borderId="7" xfId="0" applyNumberFormat="1" applyFont="1" applyFill="1" applyBorder="1" applyAlignment="1">
      <alignment horizontal="center"/>
    </xf>
    <xf numFmtId="2" fontId="10" fillId="70" borderId="7" xfId="0" applyNumberFormat="1" applyFont="1" applyFill="1" applyBorder="1" applyAlignment="1">
      <alignment horizontal="center"/>
    </xf>
    <xf numFmtId="4" fontId="2" fillId="70" borderId="7" xfId="0" applyNumberFormat="1" applyFont="1" applyFill="1" applyBorder="1" applyAlignment="1">
      <alignment horizontal="center" vertical="center" wrapText="1"/>
    </xf>
    <xf numFmtId="0" fontId="2" fillId="70" borderId="7" xfId="0" applyFont="1" applyFill="1" applyBorder="1" applyAlignment="1">
      <alignment horizontal="center" vertical="center"/>
    </xf>
    <xf numFmtId="0" fontId="2" fillId="71" borderId="7" xfId="0" applyFont="1" applyFill="1" applyBorder="1" applyAlignment="1">
      <alignment horizontal="center" vertical="center"/>
    </xf>
    <xf numFmtId="2" fontId="2" fillId="71" borderId="7" xfId="0" applyNumberFormat="1" applyFont="1" applyFill="1" applyBorder="1" applyAlignment="1">
      <alignment horizontal="center" vertical="center"/>
    </xf>
    <xf numFmtId="164" fontId="2" fillId="71" borderId="7" xfId="0" applyNumberFormat="1" applyFont="1" applyFill="1" applyBorder="1" applyAlignment="1">
      <alignment horizontal="center" vertical="center"/>
    </xf>
    <xf numFmtId="0" fontId="2" fillId="71" borderId="7" xfId="0" applyFont="1" applyFill="1" applyBorder="1" applyAlignment="1">
      <alignment horizontal="left" vertical="center"/>
    </xf>
    <xf numFmtId="3" fontId="2" fillId="71" borderId="7" xfId="0" applyNumberFormat="1" applyFont="1" applyFill="1" applyBorder="1" applyAlignment="1">
      <alignment horizontal="center" vertical="center"/>
    </xf>
    <xf numFmtId="14" fontId="2" fillId="70" borderId="7" xfId="0" applyNumberFormat="1" applyFont="1" applyFill="1" applyBorder="1" applyAlignment="1">
      <alignment horizontal="center" vertical="center"/>
    </xf>
    <xf numFmtId="0" fontId="8" fillId="71" borderId="7" xfId="0" applyFont="1" applyFill="1" applyBorder="1" applyAlignment="1">
      <alignment horizontal="center" vertical="center"/>
    </xf>
    <xf numFmtId="0" fontId="55" fillId="70" borderId="10" xfId="43" applyFont="1" applyFill="1" applyBorder="1" applyAlignment="1">
      <alignment horizontal="center" vertical="center"/>
    </xf>
    <xf numFmtId="4" fontId="11" fillId="0" borderId="20" xfId="0" applyNumberFormat="1" applyFont="1" applyBorder="1" applyAlignment="1">
      <alignment horizontal="right" vertical="center"/>
    </xf>
    <xf numFmtId="1" fontId="11" fillId="67" borderId="20" xfId="0" applyNumberFormat="1" applyFont="1" applyFill="1" applyBorder="1" applyAlignment="1">
      <alignment horizontal="center"/>
    </xf>
    <xf numFmtId="0" fontId="11" fillId="0" borderId="20" xfId="0" applyFont="1" applyBorder="1" applyAlignment="1">
      <alignment vertical="center"/>
    </xf>
    <xf numFmtId="49" fontId="11" fillId="68" borderId="20" xfId="0" applyNumberFormat="1" applyFont="1" applyFill="1" applyBorder="1" applyAlignment="1">
      <alignment horizontal="center" vertical="center" wrapText="1"/>
    </xf>
    <xf numFmtId="4" fontId="11" fillId="68" borderId="20" xfId="0" applyNumberFormat="1" applyFont="1" applyFill="1" applyBorder="1" applyAlignment="1">
      <alignment horizontal="center" vertical="center"/>
    </xf>
    <xf numFmtId="14" fontId="92" fillId="0" borderId="20" xfId="0" applyNumberFormat="1" applyFont="1" applyBorder="1" applyAlignment="1">
      <alignment horizontal="center" vertical="center"/>
    </xf>
    <xf numFmtId="0" fontId="92" fillId="0" borderId="20" xfId="0" applyFont="1" applyBorder="1" applyAlignment="1">
      <alignment horizontal="center" vertical="center"/>
    </xf>
    <xf numFmtId="0" fontId="93" fillId="0" borderId="20" xfId="43" applyFont="1" applyFill="1" applyBorder="1" applyAlignment="1">
      <alignment horizontal="center" vertical="center"/>
    </xf>
    <xf numFmtId="1" fontId="11" fillId="67" borderId="20" xfId="0" applyNumberFormat="1" applyFont="1" applyFill="1" applyBorder="1" applyAlignment="1">
      <alignment horizontal="center" vertical="center"/>
    </xf>
    <xf numFmtId="0" fontId="11" fillId="67" borderId="20" xfId="0" applyFont="1" applyFill="1" applyBorder="1"/>
    <xf numFmtId="49" fontId="11" fillId="0" borderId="0" xfId="0" applyNumberFormat="1" applyFont="1" applyAlignment="1">
      <alignment horizontal="center"/>
    </xf>
    <xf numFmtId="49" fontId="11" fillId="68" borderId="55" xfId="0" applyNumberFormat="1" applyFont="1" applyFill="1" applyBorder="1" applyAlignment="1">
      <alignment horizontal="center" vertical="center" wrapText="1"/>
    </xf>
    <xf numFmtId="4" fontId="11" fillId="68" borderId="23" xfId="0" applyNumberFormat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/>
    </xf>
    <xf numFmtId="14" fontId="92" fillId="0" borderId="24" xfId="0" applyNumberFormat="1" applyFont="1" applyBorder="1" applyAlignment="1">
      <alignment horizontal="center" vertical="center"/>
    </xf>
    <xf numFmtId="0" fontId="92" fillId="0" borderId="24" xfId="0" applyFont="1" applyBorder="1" applyAlignment="1">
      <alignment horizontal="center" vertical="center"/>
    </xf>
    <xf numFmtId="0" fontId="93" fillId="0" borderId="24" xfId="43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</cellXfs>
  <cellStyles count="90">
    <cellStyle name="20 % - zvýraznenie1" xfId="61" builtinId="30" customBuiltin="1"/>
    <cellStyle name="20 % - zvýraznenie2" xfId="64" builtinId="34" customBuiltin="1"/>
    <cellStyle name="20 % - zvýraznenie3" xfId="67" builtinId="38" customBuiltin="1"/>
    <cellStyle name="20 % - zvýraznenie4" xfId="70" builtinId="42" customBuiltin="1"/>
    <cellStyle name="20 % - zvýraznenie5" xfId="73" builtinId="46" customBuiltin="1"/>
    <cellStyle name="20 % - zvýraznenie6" xfId="76" builtinId="50" customBuiltin="1"/>
    <cellStyle name="40 % - zvýraznenie1" xfId="62" builtinId="31" customBuiltin="1"/>
    <cellStyle name="40 % - zvýraznenie2" xfId="65" builtinId="35" customBuiltin="1"/>
    <cellStyle name="40 % - zvýraznenie3" xfId="68" builtinId="39" customBuiltin="1"/>
    <cellStyle name="40 % - zvýraznenie4" xfId="71" builtinId="43" customBuiltin="1"/>
    <cellStyle name="40 % - zvýraznenie5" xfId="74" builtinId="47" customBuiltin="1"/>
    <cellStyle name="40 % - zvýraznenie6" xfId="77" builtinId="51" customBuiltin="1"/>
    <cellStyle name="60 % - zvýraznenie1 2" xfId="82" xr:uid="{0AE2221F-4594-4CC5-8937-5C63D89E340E}"/>
    <cellStyle name="60 % - zvýraznenie2 2" xfId="83" xr:uid="{61564E59-0E6A-4F39-96CF-0F5732E883FD}"/>
    <cellStyle name="60 % - zvýraznenie3 2" xfId="84" xr:uid="{1C4757A3-6B94-47C8-A416-507BE1F2B022}"/>
    <cellStyle name="60 % - zvýraznenie4 2" xfId="85" xr:uid="{B14FD3C5-8771-48CE-9352-8DCBB8F14802}"/>
    <cellStyle name="60 % - zvýraznenie5 2" xfId="86" xr:uid="{EE417C5C-33C7-483D-BD8C-7EEB3DEA40A6}"/>
    <cellStyle name="60 % - zvýraznenie6 2" xfId="87" xr:uid="{D2CD189B-D89D-465A-98A2-A0052675FD08}"/>
    <cellStyle name="Čárka 2" xfId="27" xr:uid="{00000000-0005-0000-0000-000000000000}"/>
    <cellStyle name="Čárka 3" xfId="28" xr:uid="{00000000-0005-0000-0000-000001000000}"/>
    <cellStyle name="Dobrá" xfId="49" builtinId="26" customBuiltin="1"/>
    <cellStyle name="Excel Built-in Normal" xfId="18" xr:uid="{00000000-0005-0000-0000-000002000000}"/>
    <cellStyle name="Hypertextové prepojenie" xfId="2" builtinId="8"/>
    <cellStyle name="Hypertextové prepojenie 2" xfId="43" xr:uid="{00000000-0005-0000-0000-000004000000}"/>
    <cellStyle name="Kontrolná bunka" xfId="55" builtinId="23" customBuiltin="1"/>
    <cellStyle name="Mena" xfId="1" builtinId="4"/>
    <cellStyle name="Mena 2" xfId="44" xr:uid="{DB71CD5A-D6DD-485C-A810-82C170E3A063}"/>
    <cellStyle name="Mena 2 2" xfId="78" xr:uid="{7A52E72E-4307-4728-9937-62DA91B0B39D}"/>
    <cellStyle name="Mena 2 3" xfId="88" xr:uid="{0CBED582-DB92-41DF-9A8F-15932326950A}"/>
    <cellStyle name="Mena 3" xfId="79" xr:uid="{04604CD0-C8C2-4271-A51C-75EB4DB8956D}"/>
    <cellStyle name="Mena 3 2" xfId="89" xr:uid="{970B0D82-7307-4960-92A9-02BDEB592BEE}"/>
    <cellStyle name="Nadpis 1" xfId="45" builtinId="16" customBuiltin="1"/>
    <cellStyle name="Nadpis 2" xfId="46" builtinId="17" customBuiltin="1"/>
    <cellStyle name="Nadpis 3" xfId="47" builtinId="18" customBuiltin="1"/>
    <cellStyle name="Nadpis 4" xfId="48" builtinId="19" customBuiltin="1"/>
    <cellStyle name="Názov 2" xfId="80" xr:uid="{389FEAC7-DC3F-4C12-8468-8E7B20897E31}"/>
    <cellStyle name="Neutrálna 2" xfId="81" xr:uid="{2A551E15-BCD8-4191-9FE8-82C29004E2D7}"/>
    <cellStyle name="Normal_FORM" xfId="29" xr:uid="{00000000-0005-0000-0000-000006000000}"/>
    <cellStyle name="Normálna" xfId="0" builtinId="0"/>
    <cellStyle name="Normálna 10 2" xfId="11" xr:uid="{00000000-0005-0000-0000-000008000000}"/>
    <cellStyle name="Normálna 14" xfId="10" xr:uid="{00000000-0005-0000-0000-000009000000}"/>
    <cellStyle name="Normálna 2" xfId="22" xr:uid="{00000000-0005-0000-0000-00000A000000}"/>
    <cellStyle name="Normálna 2 2" xfId="13" xr:uid="{00000000-0005-0000-0000-00000B000000}"/>
    <cellStyle name="Normálna 2 2 2" xfId="25" xr:uid="{00000000-0005-0000-0000-00000C000000}"/>
    <cellStyle name="Normálna 2 3" xfId="24" xr:uid="{00000000-0005-0000-0000-00000D000000}"/>
    <cellStyle name="Normálna 2 3 2" xfId="26" xr:uid="{00000000-0005-0000-0000-00000E000000}"/>
    <cellStyle name="Normálna 20" xfId="3" xr:uid="{00000000-0005-0000-0000-00000F000000}"/>
    <cellStyle name="Normálna 21" xfId="4" xr:uid="{00000000-0005-0000-0000-000010000000}"/>
    <cellStyle name="Normálna 22" xfId="5" xr:uid="{00000000-0005-0000-0000-000011000000}"/>
    <cellStyle name="Normálna 23" xfId="6" xr:uid="{00000000-0005-0000-0000-000012000000}"/>
    <cellStyle name="Normálna 24" xfId="7" xr:uid="{00000000-0005-0000-0000-000013000000}"/>
    <cellStyle name="Normálna 25" xfId="8" xr:uid="{00000000-0005-0000-0000-000014000000}"/>
    <cellStyle name="Normálna 3" xfId="23" xr:uid="{00000000-0005-0000-0000-000015000000}"/>
    <cellStyle name="Normálna 5" xfId="14" xr:uid="{00000000-0005-0000-0000-000016000000}"/>
    <cellStyle name="Normálna 6" xfId="9" xr:uid="{00000000-0005-0000-0000-000017000000}"/>
    <cellStyle name="Normálna 8" xfId="15" xr:uid="{00000000-0005-0000-0000-000018000000}"/>
    <cellStyle name="Normálna 9" xfId="12" xr:uid="{00000000-0005-0000-0000-000019000000}"/>
    <cellStyle name="Normální 10" xfId="19" xr:uid="{00000000-0005-0000-0000-00001A000000}"/>
    <cellStyle name="Normální 10 2" xfId="30" xr:uid="{00000000-0005-0000-0000-00001B000000}"/>
    <cellStyle name="Normální 11" xfId="20" xr:uid="{00000000-0005-0000-0000-00001C000000}"/>
    <cellStyle name="Normální 11 2" xfId="31" xr:uid="{00000000-0005-0000-0000-00001D000000}"/>
    <cellStyle name="Normální 12" xfId="32" xr:uid="{00000000-0005-0000-0000-00001E000000}"/>
    <cellStyle name="normální 2" xfId="33" xr:uid="{00000000-0005-0000-0000-00001F000000}"/>
    <cellStyle name="Normální 3" xfId="34" xr:uid="{00000000-0005-0000-0000-000020000000}"/>
    <cellStyle name="Normální 3 2" xfId="35" xr:uid="{00000000-0005-0000-0000-000021000000}"/>
    <cellStyle name="Normální 4" xfId="36" xr:uid="{00000000-0005-0000-0000-000022000000}"/>
    <cellStyle name="Normální 5" xfId="37" xr:uid="{00000000-0005-0000-0000-000023000000}"/>
    <cellStyle name="Normální 6" xfId="38" xr:uid="{00000000-0005-0000-0000-000024000000}"/>
    <cellStyle name="Normální 7" xfId="39" xr:uid="{00000000-0005-0000-0000-000025000000}"/>
    <cellStyle name="Normální 8" xfId="40" xr:uid="{00000000-0005-0000-0000-000026000000}"/>
    <cellStyle name="Normální 9" xfId="17" xr:uid="{00000000-0005-0000-0000-000027000000}"/>
    <cellStyle name="normální_List1" xfId="16" xr:uid="{00000000-0005-0000-0000-000028000000}"/>
    <cellStyle name="Normalny 2" xfId="21" xr:uid="{00000000-0005-0000-0000-000029000000}"/>
    <cellStyle name="Poznámka" xfId="57" builtinId="10" customBuiltin="1"/>
    <cellStyle name="Prepojená bunka" xfId="54" builtinId="24" customBuiltin="1"/>
    <cellStyle name="Procenta 2" xfId="41" xr:uid="{00000000-0005-0000-0000-00002A000000}"/>
    <cellStyle name="Procenta 3" xfId="42" xr:uid="{00000000-0005-0000-0000-00002B000000}"/>
    <cellStyle name="Spolu" xfId="59" builtinId="25" customBuiltin="1"/>
    <cellStyle name="Text upozornenia" xfId="56" builtinId="11" customBuiltin="1"/>
    <cellStyle name="Vstup" xfId="51" builtinId="20" customBuiltin="1"/>
    <cellStyle name="Výpočet" xfId="53" builtinId="22" customBuiltin="1"/>
    <cellStyle name="Výstup" xfId="52" builtinId="21" customBuiltin="1"/>
    <cellStyle name="Vysvetľujúci text" xfId="58" builtinId="53" customBuiltin="1"/>
    <cellStyle name="Zlá" xfId="50" builtinId="27" customBuiltin="1"/>
    <cellStyle name="Zvýraznenie1" xfId="60" builtinId="29" customBuiltin="1"/>
    <cellStyle name="Zvýraznenie2" xfId="63" builtinId="33" customBuiltin="1"/>
    <cellStyle name="Zvýraznenie3" xfId="66" builtinId="37" customBuiltin="1"/>
    <cellStyle name="Zvýraznenie4" xfId="69" builtinId="41" customBuiltin="1"/>
    <cellStyle name="Zvýraznenie5" xfId="72" builtinId="45" customBuiltin="1"/>
    <cellStyle name="Zvýraznenie6" xfId="75" builtinId="49" customBuiltin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  <color rgb="FFFF6699"/>
      <color rgb="FF96A6BC"/>
      <color rgb="FF00FFCC"/>
      <color rgb="FF66FF99"/>
      <color rgb="FF66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127001</xdr:colOff>
      <xdr:row>0</xdr:row>
      <xdr:rowOff>50800</xdr:rowOff>
    </xdr:from>
    <xdr:to>
      <xdr:col>0</xdr:col>
      <xdr:colOff>2124075</xdr:colOff>
      <xdr:row>0</xdr:row>
      <xdr:rowOff>673100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1" y="50800"/>
          <a:ext cx="1997074" cy="622300"/>
        </a:xfrm>
        <a:prstGeom prst="rect">
          <a:avLst/>
        </a:prstGeom>
        <a:noFill/>
      </xdr:spPr>
    </xdr:pic>
    <xdr:clientData fLock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kova@qtermo.cz" TargetMode="External"/><Relationship Id="rId21" Type="http://schemas.openxmlformats.org/officeDocument/2006/relationships/hyperlink" Target="mailto:angelova@qtermo.cz" TargetMode="External"/><Relationship Id="rId42" Type="http://schemas.openxmlformats.org/officeDocument/2006/relationships/hyperlink" Target="mailto:markova@qtermo.cz" TargetMode="External"/><Relationship Id="rId63" Type="http://schemas.openxmlformats.org/officeDocument/2006/relationships/hyperlink" Target="mailto:angelova@qtermo.cz" TargetMode="External"/><Relationship Id="rId84" Type="http://schemas.openxmlformats.org/officeDocument/2006/relationships/hyperlink" Target="callto:3800035707502%2042" TargetMode="External"/><Relationship Id="rId138" Type="http://schemas.openxmlformats.org/officeDocument/2006/relationships/hyperlink" Target="mailto:vrablova@qtermo.cz" TargetMode="External"/><Relationship Id="rId159" Type="http://schemas.openxmlformats.org/officeDocument/2006/relationships/hyperlink" Target="mailto:vrablova@qtermo.cz" TargetMode="External"/><Relationship Id="rId170" Type="http://schemas.openxmlformats.org/officeDocument/2006/relationships/hyperlink" Target="mailto:markova@qtermo.cz" TargetMode="External"/><Relationship Id="rId191" Type="http://schemas.openxmlformats.org/officeDocument/2006/relationships/hyperlink" Target="mailto:angelova@qtermo.cz" TargetMode="External"/><Relationship Id="rId205" Type="http://schemas.openxmlformats.org/officeDocument/2006/relationships/hyperlink" Target="mailto:vrablova@qtermo.cz" TargetMode="External"/><Relationship Id="rId226" Type="http://schemas.openxmlformats.org/officeDocument/2006/relationships/hyperlink" Target="mailto:vrablova@qtermo.cz" TargetMode="External"/><Relationship Id="rId107" Type="http://schemas.openxmlformats.org/officeDocument/2006/relationships/hyperlink" Target="mailto:angelova@qtermo.cz" TargetMode="External"/><Relationship Id="rId11" Type="http://schemas.openxmlformats.org/officeDocument/2006/relationships/hyperlink" Target="mailto:angelova@qtermo.sk" TargetMode="External"/><Relationship Id="rId32" Type="http://schemas.openxmlformats.org/officeDocument/2006/relationships/hyperlink" Target="mailto:angelova@qtermo.cz" TargetMode="External"/><Relationship Id="rId53" Type="http://schemas.openxmlformats.org/officeDocument/2006/relationships/hyperlink" Target="mailto:angelova@qtermo.cz" TargetMode="External"/><Relationship Id="rId74" Type="http://schemas.openxmlformats.org/officeDocument/2006/relationships/hyperlink" Target="mailto:angelova@qtermo.cz" TargetMode="External"/><Relationship Id="rId128" Type="http://schemas.openxmlformats.org/officeDocument/2006/relationships/hyperlink" Target="mailto:angelova@qtermo.sk" TargetMode="External"/><Relationship Id="rId149" Type="http://schemas.openxmlformats.org/officeDocument/2006/relationships/hyperlink" Target="mailto:markova@qtermo.cz" TargetMode="External"/><Relationship Id="rId5" Type="http://schemas.openxmlformats.org/officeDocument/2006/relationships/hyperlink" Target="mailto:angelova@qtermo.sk" TargetMode="External"/><Relationship Id="rId95" Type="http://schemas.openxmlformats.org/officeDocument/2006/relationships/hyperlink" Target="mailto:angelova@qtermo.cz" TargetMode="External"/><Relationship Id="rId160" Type="http://schemas.openxmlformats.org/officeDocument/2006/relationships/hyperlink" Target="callto:3800035707489%2029" TargetMode="External"/><Relationship Id="rId181" Type="http://schemas.openxmlformats.org/officeDocument/2006/relationships/hyperlink" Target="mailto:markova@qtermo.cz" TargetMode="External"/><Relationship Id="rId216" Type="http://schemas.openxmlformats.org/officeDocument/2006/relationships/hyperlink" Target="mailto:vrablova@qtermo.cz" TargetMode="External"/><Relationship Id="rId237" Type="http://schemas.openxmlformats.org/officeDocument/2006/relationships/hyperlink" Target="mailto:angelova@qtermo.cz" TargetMode="External"/><Relationship Id="rId22" Type="http://schemas.openxmlformats.org/officeDocument/2006/relationships/hyperlink" Target="mailto:angelova@qtermo.cz" TargetMode="External"/><Relationship Id="rId43" Type="http://schemas.openxmlformats.org/officeDocument/2006/relationships/hyperlink" Target="mailto:markova@qtermo.cz" TargetMode="External"/><Relationship Id="rId64" Type="http://schemas.openxmlformats.org/officeDocument/2006/relationships/hyperlink" Target="mailto:angelova@qtermo.cz" TargetMode="External"/><Relationship Id="rId118" Type="http://schemas.openxmlformats.org/officeDocument/2006/relationships/hyperlink" Target="mailto:markova@qtermo.cz" TargetMode="External"/><Relationship Id="rId139" Type="http://schemas.openxmlformats.org/officeDocument/2006/relationships/hyperlink" Target="mailto:vrablova@qtermo.cz" TargetMode="External"/><Relationship Id="rId85" Type="http://schemas.openxmlformats.org/officeDocument/2006/relationships/hyperlink" Target="mailto:markova@qtermo.cz" TargetMode="External"/><Relationship Id="rId150" Type="http://schemas.openxmlformats.org/officeDocument/2006/relationships/hyperlink" Target="mailto:markova@qtermo.cz" TargetMode="External"/><Relationship Id="rId171" Type="http://schemas.openxmlformats.org/officeDocument/2006/relationships/hyperlink" Target="mailto:markova@qtermo.cz" TargetMode="External"/><Relationship Id="rId192" Type="http://schemas.openxmlformats.org/officeDocument/2006/relationships/hyperlink" Target="mailto:angelova@qtermo.cz" TargetMode="External"/><Relationship Id="rId206" Type="http://schemas.openxmlformats.org/officeDocument/2006/relationships/hyperlink" Target="mailto:vrablova@qtermo.cz" TargetMode="External"/><Relationship Id="rId227" Type="http://schemas.openxmlformats.org/officeDocument/2006/relationships/hyperlink" Target="mailto:vrablova@qtermo.cz" TargetMode="External"/><Relationship Id="rId12" Type="http://schemas.openxmlformats.org/officeDocument/2006/relationships/hyperlink" Target="mailto:angelova@qtermo.sk" TargetMode="External"/><Relationship Id="rId33" Type="http://schemas.openxmlformats.org/officeDocument/2006/relationships/hyperlink" Target="mailto:angelova@qtermo.cz" TargetMode="External"/><Relationship Id="rId108" Type="http://schemas.openxmlformats.org/officeDocument/2006/relationships/hyperlink" Target="mailto:angelova@qtermo.cz" TargetMode="External"/><Relationship Id="rId129" Type="http://schemas.openxmlformats.org/officeDocument/2006/relationships/hyperlink" Target="mailto:angelova@qtermo.sk" TargetMode="External"/><Relationship Id="rId54" Type="http://schemas.openxmlformats.org/officeDocument/2006/relationships/hyperlink" Target="mailto:angelova@qtermo.cz" TargetMode="External"/><Relationship Id="rId75" Type="http://schemas.openxmlformats.org/officeDocument/2006/relationships/hyperlink" Target="mailto:angelova@qtermo.cz" TargetMode="External"/><Relationship Id="rId96" Type="http://schemas.openxmlformats.org/officeDocument/2006/relationships/hyperlink" Target="mailto:angelova@qtermo.cz" TargetMode="External"/><Relationship Id="rId140" Type="http://schemas.openxmlformats.org/officeDocument/2006/relationships/hyperlink" Target="mailto:markova@qtermo.cz" TargetMode="External"/><Relationship Id="rId161" Type="http://schemas.openxmlformats.org/officeDocument/2006/relationships/hyperlink" Target="mailto:markova@qtermo.cz" TargetMode="External"/><Relationship Id="rId182" Type="http://schemas.openxmlformats.org/officeDocument/2006/relationships/hyperlink" Target="mailto:markova@qtermo.cz" TargetMode="External"/><Relationship Id="rId217" Type="http://schemas.openxmlformats.org/officeDocument/2006/relationships/hyperlink" Target="mailto:vrablova@qtermo.cz" TargetMode="External"/><Relationship Id="rId6" Type="http://schemas.openxmlformats.org/officeDocument/2006/relationships/hyperlink" Target="mailto:angelova@qtermo.sk" TargetMode="External"/><Relationship Id="rId238" Type="http://schemas.openxmlformats.org/officeDocument/2006/relationships/hyperlink" Target="mailto:angelova@qtermo.cz" TargetMode="External"/><Relationship Id="rId23" Type="http://schemas.openxmlformats.org/officeDocument/2006/relationships/hyperlink" Target="mailto:angelova@qtermo.cz" TargetMode="External"/><Relationship Id="rId119" Type="http://schemas.openxmlformats.org/officeDocument/2006/relationships/hyperlink" Target="mailto:markova@qtermo.cz" TargetMode="External"/><Relationship Id="rId44" Type="http://schemas.openxmlformats.org/officeDocument/2006/relationships/hyperlink" Target="mailto:markova@qtermo.cz" TargetMode="External"/><Relationship Id="rId65" Type="http://schemas.openxmlformats.org/officeDocument/2006/relationships/hyperlink" Target="mailto:angelova@qtermo.cz" TargetMode="External"/><Relationship Id="rId86" Type="http://schemas.openxmlformats.org/officeDocument/2006/relationships/hyperlink" Target="mailto:markova@qtermo.cz" TargetMode="External"/><Relationship Id="rId130" Type="http://schemas.openxmlformats.org/officeDocument/2006/relationships/hyperlink" Target="mailto:angelova@qtermo.sk" TargetMode="External"/><Relationship Id="rId151" Type="http://schemas.openxmlformats.org/officeDocument/2006/relationships/hyperlink" Target="mailto:markova@qtermo.cz" TargetMode="External"/><Relationship Id="rId172" Type="http://schemas.openxmlformats.org/officeDocument/2006/relationships/hyperlink" Target="mailto:markova@qtermo.cz" TargetMode="External"/><Relationship Id="rId193" Type="http://schemas.openxmlformats.org/officeDocument/2006/relationships/hyperlink" Target="mailto:markova@qtermo.cz" TargetMode="External"/><Relationship Id="rId207" Type="http://schemas.openxmlformats.org/officeDocument/2006/relationships/hyperlink" Target="mailto:vrablova@qtermo.cz" TargetMode="External"/><Relationship Id="rId228" Type="http://schemas.openxmlformats.org/officeDocument/2006/relationships/hyperlink" Target="mailto:vrablova@qtermo.cz" TargetMode="External"/><Relationship Id="rId13" Type="http://schemas.openxmlformats.org/officeDocument/2006/relationships/hyperlink" Target="mailto:angelova@qtermo.sk" TargetMode="External"/><Relationship Id="rId109" Type="http://schemas.openxmlformats.org/officeDocument/2006/relationships/hyperlink" Target="mailto:angelova@qtermo.cz" TargetMode="External"/><Relationship Id="rId34" Type="http://schemas.openxmlformats.org/officeDocument/2006/relationships/hyperlink" Target="mailto:angelova@qtermo.cz" TargetMode="External"/><Relationship Id="rId55" Type="http://schemas.openxmlformats.org/officeDocument/2006/relationships/hyperlink" Target="mailto:angelova@qtermo.cz" TargetMode="External"/><Relationship Id="rId76" Type="http://schemas.openxmlformats.org/officeDocument/2006/relationships/hyperlink" Target="mailto:angelova@qtermo.cz" TargetMode="External"/><Relationship Id="rId97" Type="http://schemas.openxmlformats.org/officeDocument/2006/relationships/hyperlink" Target="mailto:angelova@qtermo.cz" TargetMode="External"/><Relationship Id="rId120" Type="http://schemas.openxmlformats.org/officeDocument/2006/relationships/hyperlink" Target="mailto:markova@qtermo.cz" TargetMode="External"/><Relationship Id="rId141" Type="http://schemas.openxmlformats.org/officeDocument/2006/relationships/hyperlink" Target="mailto:markova@qtermo.cz" TargetMode="External"/><Relationship Id="rId7" Type="http://schemas.openxmlformats.org/officeDocument/2006/relationships/hyperlink" Target="mailto:angelova@qtermo.sk" TargetMode="External"/><Relationship Id="rId162" Type="http://schemas.openxmlformats.org/officeDocument/2006/relationships/hyperlink" Target="mailto:vrablova@qtermo.cz" TargetMode="External"/><Relationship Id="rId183" Type="http://schemas.openxmlformats.org/officeDocument/2006/relationships/hyperlink" Target="mailto:markova@qtermo.cz" TargetMode="External"/><Relationship Id="rId218" Type="http://schemas.openxmlformats.org/officeDocument/2006/relationships/hyperlink" Target="mailto:vrablova@qtermo.cz" TargetMode="External"/><Relationship Id="rId239" Type="http://schemas.openxmlformats.org/officeDocument/2006/relationships/printerSettings" Target="../printerSettings/printerSettings1.bin"/><Relationship Id="rId24" Type="http://schemas.openxmlformats.org/officeDocument/2006/relationships/hyperlink" Target="mailto:angelova@qtermo.cz" TargetMode="External"/><Relationship Id="rId45" Type="http://schemas.openxmlformats.org/officeDocument/2006/relationships/hyperlink" Target="mailto:markova@qtermo.cz" TargetMode="External"/><Relationship Id="rId66" Type="http://schemas.openxmlformats.org/officeDocument/2006/relationships/hyperlink" Target="mailto:angelova@qtermo.cz" TargetMode="External"/><Relationship Id="rId87" Type="http://schemas.openxmlformats.org/officeDocument/2006/relationships/hyperlink" Target="mailto:markova@qtermo.cz" TargetMode="External"/><Relationship Id="rId110" Type="http://schemas.openxmlformats.org/officeDocument/2006/relationships/hyperlink" Target="mailto:angelova@qtermo.cz" TargetMode="External"/><Relationship Id="rId131" Type="http://schemas.openxmlformats.org/officeDocument/2006/relationships/hyperlink" Target="mailto:angelova@qtermo.sk" TargetMode="External"/><Relationship Id="rId152" Type="http://schemas.openxmlformats.org/officeDocument/2006/relationships/hyperlink" Target="mailto:markova@qtermo.cz" TargetMode="External"/><Relationship Id="rId173" Type="http://schemas.openxmlformats.org/officeDocument/2006/relationships/hyperlink" Target="mailto:markova@qtermo.cz" TargetMode="External"/><Relationship Id="rId194" Type="http://schemas.openxmlformats.org/officeDocument/2006/relationships/hyperlink" Target="mailto:angelova@qtermo.cz" TargetMode="External"/><Relationship Id="rId208" Type="http://schemas.openxmlformats.org/officeDocument/2006/relationships/hyperlink" Target="mailto:vrablova@qtermo.cz" TargetMode="External"/><Relationship Id="rId229" Type="http://schemas.openxmlformats.org/officeDocument/2006/relationships/hyperlink" Target="mailto:vrablova@qtermo.cz" TargetMode="External"/><Relationship Id="rId240" Type="http://schemas.openxmlformats.org/officeDocument/2006/relationships/drawing" Target="../drawings/drawing1.xml"/><Relationship Id="rId14" Type="http://schemas.openxmlformats.org/officeDocument/2006/relationships/hyperlink" Target="mailto:angelova@qtermo.sk" TargetMode="External"/><Relationship Id="rId35" Type="http://schemas.openxmlformats.org/officeDocument/2006/relationships/hyperlink" Target="mailto:angelova@qtermo.cz" TargetMode="External"/><Relationship Id="rId56" Type="http://schemas.openxmlformats.org/officeDocument/2006/relationships/hyperlink" Target="mailto:angelova@qtermo.cz" TargetMode="External"/><Relationship Id="rId77" Type="http://schemas.openxmlformats.org/officeDocument/2006/relationships/hyperlink" Target="mailto:angelova@qtermo.cz" TargetMode="External"/><Relationship Id="rId100" Type="http://schemas.openxmlformats.org/officeDocument/2006/relationships/hyperlink" Target="mailto:angelova@qtermo.cz" TargetMode="External"/><Relationship Id="rId8" Type="http://schemas.openxmlformats.org/officeDocument/2006/relationships/hyperlink" Target="mailto:angelova@qtermo.sk" TargetMode="External"/><Relationship Id="rId98" Type="http://schemas.openxmlformats.org/officeDocument/2006/relationships/hyperlink" Target="mailto:angelova@qtermo.cz" TargetMode="External"/><Relationship Id="rId121" Type="http://schemas.openxmlformats.org/officeDocument/2006/relationships/hyperlink" Target="mailto:markova@qtermo.cz" TargetMode="External"/><Relationship Id="rId142" Type="http://schemas.openxmlformats.org/officeDocument/2006/relationships/hyperlink" Target="mailto:markova@qtermo.cz" TargetMode="External"/><Relationship Id="rId163" Type="http://schemas.openxmlformats.org/officeDocument/2006/relationships/hyperlink" Target="mailto:angelova@qtermo.cz" TargetMode="External"/><Relationship Id="rId184" Type="http://schemas.openxmlformats.org/officeDocument/2006/relationships/hyperlink" Target="mailto:markova@qtermo.cz" TargetMode="External"/><Relationship Id="rId219" Type="http://schemas.openxmlformats.org/officeDocument/2006/relationships/hyperlink" Target="mailto:vrablova@qtermo.cz" TargetMode="External"/><Relationship Id="rId230" Type="http://schemas.openxmlformats.org/officeDocument/2006/relationships/hyperlink" Target="mailto:vrablova@qtermo.cz" TargetMode="External"/><Relationship Id="rId25" Type="http://schemas.openxmlformats.org/officeDocument/2006/relationships/hyperlink" Target="mailto:angelova@qtermo.cz" TargetMode="External"/><Relationship Id="rId46" Type="http://schemas.openxmlformats.org/officeDocument/2006/relationships/hyperlink" Target="mailto:angelova@qtermo.cz" TargetMode="External"/><Relationship Id="rId67" Type="http://schemas.openxmlformats.org/officeDocument/2006/relationships/hyperlink" Target="mailto:angelova@qtermo.cz" TargetMode="External"/><Relationship Id="rId88" Type="http://schemas.openxmlformats.org/officeDocument/2006/relationships/hyperlink" Target="mailto:markova@qtermo.cz" TargetMode="External"/><Relationship Id="rId111" Type="http://schemas.openxmlformats.org/officeDocument/2006/relationships/hyperlink" Target="mailto:angelova@qtermo.cz" TargetMode="External"/><Relationship Id="rId132" Type="http://schemas.openxmlformats.org/officeDocument/2006/relationships/hyperlink" Target="mailto:angelova@qtermo.cz" TargetMode="External"/><Relationship Id="rId153" Type="http://schemas.openxmlformats.org/officeDocument/2006/relationships/hyperlink" Target="mailto:angelova@qtermo.sk" TargetMode="External"/><Relationship Id="rId174" Type="http://schemas.openxmlformats.org/officeDocument/2006/relationships/hyperlink" Target="mailto:markova@qtermo.cz" TargetMode="External"/><Relationship Id="rId195" Type="http://schemas.openxmlformats.org/officeDocument/2006/relationships/hyperlink" Target="mailto:angelova@qtermo.cz" TargetMode="External"/><Relationship Id="rId209" Type="http://schemas.openxmlformats.org/officeDocument/2006/relationships/hyperlink" Target="mailto:vrablova@qtermo.cz" TargetMode="External"/><Relationship Id="rId190" Type="http://schemas.openxmlformats.org/officeDocument/2006/relationships/hyperlink" Target="mailto:angelova@qtermo.cz" TargetMode="External"/><Relationship Id="rId204" Type="http://schemas.openxmlformats.org/officeDocument/2006/relationships/hyperlink" Target="mailto:vrablova@qtermo.cz" TargetMode="External"/><Relationship Id="rId220" Type="http://schemas.openxmlformats.org/officeDocument/2006/relationships/hyperlink" Target="mailto:vrablova@qtermo.cz" TargetMode="External"/><Relationship Id="rId225" Type="http://schemas.openxmlformats.org/officeDocument/2006/relationships/hyperlink" Target="mailto:vrablova@qtermo.cz" TargetMode="External"/><Relationship Id="rId15" Type="http://schemas.openxmlformats.org/officeDocument/2006/relationships/hyperlink" Target="mailto:angelova@qtermo.sk" TargetMode="External"/><Relationship Id="rId36" Type="http://schemas.openxmlformats.org/officeDocument/2006/relationships/hyperlink" Target="mailto:angelova@qtermo.cz" TargetMode="External"/><Relationship Id="rId57" Type="http://schemas.openxmlformats.org/officeDocument/2006/relationships/hyperlink" Target="mailto:angelova@qtermo.cz" TargetMode="External"/><Relationship Id="rId106" Type="http://schemas.openxmlformats.org/officeDocument/2006/relationships/hyperlink" Target="mailto:angelova@qtermo.cz" TargetMode="External"/><Relationship Id="rId127" Type="http://schemas.openxmlformats.org/officeDocument/2006/relationships/hyperlink" Target="mailto:angelova@qtermo.sk" TargetMode="External"/><Relationship Id="rId10" Type="http://schemas.openxmlformats.org/officeDocument/2006/relationships/hyperlink" Target="mailto:angelova@qtermo.sk" TargetMode="External"/><Relationship Id="rId31" Type="http://schemas.openxmlformats.org/officeDocument/2006/relationships/hyperlink" Target="mailto:angelova@qtermo.cz" TargetMode="External"/><Relationship Id="rId52" Type="http://schemas.openxmlformats.org/officeDocument/2006/relationships/hyperlink" Target="mailto:angelova@qtermo.cz" TargetMode="External"/><Relationship Id="rId73" Type="http://schemas.openxmlformats.org/officeDocument/2006/relationships/hyperlink" Target="mailto:angelova@qtermo.cz" TargetMode="External"/><Relationship Id="rId78" Type="http://schemas.openxmlformats.org/officeDocument/2006/relationships/hyperlink" Target="mailto:angelova@qtermo.cz" TargetMode="External"/><Relationship Id="rId94" Type="http://schemas.openxmlformats.org/officeDocument/2006/relationships/hyperlink" Target="mailto:kanova@qtermo.cz" TargetMode="External"/><Relationship Id="rId99" Type="http://schemas.openxmlformats.org/officeDocument/2006/relationships/hyperlink" Target="mailto:angelova@qtermo.cz" TargetMode="External"/><Relationship Id="rId101" Type="http://schemas.openxmlformats.org/officeDocument/2006/relationships/hyperlink" Target="mailto:angelova@qtermo.cz" TargetMode="External"/><Relationship Id="rId122" Type="http://schemas.openxmlformats.org/officeDocument/2006/relationships/hyperlink" Target="mailto:markova@qtermo.cz" TargetMode="External"/><Relationship Id="rId143" Type="http://schemas.openxmlformats.org/officeDocument/2006/relationships/hyperlink" Target="mailto:markova@qtermo.cz" TargetMode="External"/><Relationship Id="rId148" Type="http://schemas.openxmlformats.org/officeDocument/2006/relationships/hyperlink" Target="mailto:markova@qtermo.cz" TargetMode="External"/><Relationship Id="rId164" Type="http://schemas.openxmlformats.org/officeDocument/2006/relationships/hyperlink" Target="mailto:markova@qtermo.cz" TargetMode="External"/><Relationship Id="rId169" Type="http://schemas.openxmlformats.org/officeDocument/2006/relationships/hyperlink" Target="mailto:markova@qtermo.cz" TargetMode="External"/><Relationship Id="rId185" Type="http://schemas.openxmlformats.org/officeDocument/2006/relationships/hyperlink" Target="mailto:angelova@qtermo.sk" TargetMode="External"/><Relationship Id="rId4" Type="http://schemas.openxmlformats.org/officeDocument/2006/relationships/hyperlink" Target="mailto:angelova@qtermo.sk" TargetMode="External"/><Relationship Id="rId9" Type="http://schemas.openxmlformats.org/officeDocument/2006/relationships/hyperlink" Target="mailto:angelova@qtermo.sk" TargetMode="External"/><Relationship Id="rId180" Type="http://schemas.openxmlformats.org/officeDocument/2006/relationships/hyperlink" Target="mailto:markova@qtermo.cz" TargetMode="External"/><Relationship Id="rId210" Type="http://schemas.openxmlformats.org/officeDocument/2006/relationships/hyperlink" Target="mailto:vrablova@qtermo.cz" TargetMode="External"/><Relationship Id="rId215" Type="http://schemas.openxmlformats.org/officeDocument/2006/relationships/hyperlink" Target="mailto:vrablova@qtermo.cz" TargetMode="External"/><Relationship Id="rId236" Type="http://schemas.openxmlformats.org/officeDocument/2006/relationships/hyperlink" Target="mailto:markova@qtermo.cz" TargetMode="External"/><Relationship Id="rId26" Type="http://schemas.openxmlformats.org/officeDocument/2006/relationships/hyperlink" Target="mailto:angelova@qtermo.cz" TargetMode="External"/><Relationship Id="rId231" Type="http://schemas.openxmlformats.org/officeDocument/2006/relationships/hyperlink" Target="mailto:vrablova@qtermo.cz" TargetMode="External"/><Relationship Id="rId47" Type="http://schemas.openxmlformats.org/officeDocument/2006/relationships/hyperlink" Target="mailto:angelova@qtermo.cz" TargetMode="External"/><Relationship Id="rId68" Type="http://schemas.openxmlformats.org/officeDocument/2006/relationships/hyperlink" Target="mailto:angelova@qtermo.cz" TargetMode="External"/><Relationship Id="rId89" Type="http://schemas.openxmlformats.org/officeDocument/2006/relationships/hyperlink" Target="mailto:markova@qtermo.cz" TargetMode="External"/><Relationship Id="rId112" Type="http://schemas.openxmlformats.org/officeDocument/2006/relationships/hyperlink" Target="mailto:angelova@qtermo.cz" TargetMode="External"/><Relationship Id="rId133" Type="http://schemas.openxmlformats.org/officeDocument/2006/relationships/hyperlink" Target="mailto:angelova@qtermo.cz" TargetMode="External"/><Relationship Id="rId154" Type="http://schemas.openxmlformats.org/officeDocument/2006/relationships/hyperlink" Target="mailto:angelova@qtermo.sk" TargetMode="External"/><Relationship Id="rId175" Type="http://schemas.openxmlformats.org/officeDocument/2006/relationships/hyperlink" Target="mailto:markova@qtermo.cz" TargetMode="External"/><Relationship Id="rId196" Type="http://schemas.openxmlformats.org/officeDocument/2006/relationships/hyperlink" Target="mailto:angelova@qtermo.cz" TargetMode="External"/><Relationship Id="rId200" Type="http://schemas.openxmlformats.org/officeDocument/2006/relationships/hyperlink" Target="mailto:vrablova@qtermo.cz" TargetMode="External"/><Relationship Id="rId16" Type="http://schemas.openxmlformats.org/officeDocument/2006/relationships/hyperlink" Target="mailto:angelova@qtermo.sk" TargetMode="External"/><Relationship Id="rId221" Type="http://schemas.openxmlformats.org/officeDocument/2006/relationships/hyperlink" Target="mailto:vrablova@qtermo.cz" TargetMode="External"/><Relationship Id="rId37" Type="http://schemas.openxmlformats.org/officeDocument/2006/relationships/hyperlink" Target="mailto:angelova@qtermo.cz" TargetMode="External"/><Relationship Id="rId58" Type="http://schemas.openxmlformats.org/officeDocument/2006/relationships/hyperlink" Target="mailto:angelova@qtermo.cz" TargetMode="External"/><Relationship Id="rId79" Type="http://schemas.openxmlformats.org/officeDocument/2006/relationships/hyperlink" Target="mailto:angelova@qtermo.cz" TargetMode="External"/><Relationship Id="rId102" Type="http://schemas.openxmlformats.org/officeDocument/2006/relationships/hyperlink" Target="mailto:angelova@qtermo.cz" TargetMode="External"/><Relationship Id="rId123" Type="http://schemas.openxmlformats.org/officeDocument/2006/relationships/hyperlink" Target="mailto:angelova@qtermo.sk" TargetMode="External"/><Relationship Id="rId144" Type="http://schemas.openxmlformats.org/officeDocument/2006/relationships/hyperlink" Target="mailto:markova@qtermo.cz" TargetMode="External"/><Relationship Id="rId90" Type="http://schemas.openxmlformats.org/officeDocument/2006/relationships/hyperlink" Target="mailto:markova@qtermo.cz" TargetMode="External"/><Relationship Id="rId165" Type="http://schemas.openxmlformats.org/officeDocument/2006/relationships/hyperlink" Target="mailto:markova@qtermo.cz" TargetMode="External"/><Relationship Id="rId186" Type="http://schemas.openxmlformats.org/officeDocument/2006/relationships/hyperlink" Target="mailto:angelova@qtermo.cz" TargetMode="External"/><Relationship Id="rId211" Type="http://schemas.openxmlformats.org/officeDocument/2006/relationships/hyperlink" Target="mailto:vrablova@qtermo.cz" TargetMode="External"/><Relationship Id="rId232" Type="http://schemas.openxmlformats.org/officeDocument/2006/relationships/hyperlink" Target="mailto:vrablova@qtermo.cz" TargetMode="External"/><Relationship Id="rId27" Type="http://schemas.openxmlformats.org/officeDocument/2006/relationships/hyperlink" Target="mailto:angelova@qtermo.cz" TargetMode="External"/><Relationship Id="rId48" Type="http://schemas.openxmlformats.org/officeDocument/2006/relationships/hyperlink" Target="mailto:angelova@qtermo.cz" TargetMode="External"/><Relationship Id="rId69" Type="http://schemas.openxmlformats.org/officeDocument/2006/relationships/hyperlink" Target="mailto:angelova@qtermo.cz" TargetMode="External"/><Relationship Id="rId113" Type="http://schemas.openxmlformats.org/officeDocument/2006/relationships/hyperlink" Target="mailto:angelova@qtermo.cz" TargetMode="External"/><Relationship Id="rId134" Type="http://schemas.openxmlformats.org/officeDocument/2006/relationships/hyperlink" Target="mailto:angelova@qtermo.cz" TargetMode="External"/><Relationship Id="rId80" Type="http://schemas.openxmlformats.org/officeDocument/2006/relationships/hyperlink" Target="mailto:angelova@qtermo.cz" TargetMode="External"/><Relationship Id="rId155" Type="http://schemas.openxmlformats.org/officeDocument/2006/relationships/hyperlink" Target="mailto:angelova@qtermo.sk" TargetMode="External"/><Relationship Id="rId176" Type="http://schemas.openxmlformats.org/officeDocument/2006/relationships/hyperlink" Target="mailto:markova@qtermo.cz" TargetMode="External"/><Relationship Id="rId197" Type="http://schemas.openxmlformats.org/officeDocument/2006/relationships/hyperlink" Target="mailto:angelova@qtermo.cz" TargetMode="External"/><Relationship Id="rId201" Type="http://schemas.openxmlformats.org/officeDocument/2006/relationships/hyperlink" Target="mailto:vrablova@qtermo.cz" TargetMode="External"/><Relationship Id="rId222" Type="http://schemas.openxmlformats.org/officeDocument/2006/relationships/hyperlink" Target="mailto:vrablova@qtermo.cz" TargetMode="External"/><Relationship Id="rId17" Type="http://schemas.openxmlformats.org/officeDocument/2006/relationships/hyperlink" Target="mailto:angelova@qtermo.sk" TargetMode="External"/><Relationship Id="rId38" Type="http://schemas.openxmlformats.org/officeDocument/2006/relationships/hyperlink" Target="mailto:angelova@qtermo.cz" TargetMode="External"/><Relationship Id="rId59" Type="http://schemas.openxmlformats.org/officeDocument/2006/relationships/hyperlink" Target="mailto:angelova@qtermo.cz" TargetMode="External"/><Relationship Id="rId103" Type="http://schemas.openxmlformats.org/officeDocument/2006/relationships/hyperlink" Target="mailto:angelova@qtermo.cz" TargetMode="External"/><Relationship Id="rId124" Type="http://schemas.openxmlformats.org/officeDocument/2006/relationships/hyperlink" Target="mailto:angelova@qtermo.sk" TargetMode="External"/><Relationship Id="rId70" Type="http://schemas.openxmlformats.org/officeDocument/2006/relationships/hyperlink" Target="mailto:angelova@qtermo.cz" TargetMode="External"/><Relationship Id="rId91" Type="http://schemas.openxmlformats.org/officeDocument/2006/relationships/hyperlink" Target="mailto:kanova@qtermo.cz" TargetMode="External"/><Relationship Id="rId145" Type="http://schemas.openxmlformats.org/officeDocument/2006/relationships/hyperlink" Target="mailto:angelova@qtermo.cz" TargetMode="External"/><Relationship Id="rId166" Type="http://schemas.openxmlformats.org/officeDocument/2006/relationships/hyperlink" Target="mailto:markova@qtermo.cz" TargetMode="External"/><Relationship Id="rId187" Type="http://schemas.openxmlformats.org/officeDocument/2006/relationships/hyperlink" Target="mailto:angelova@qtermo.cz" TargetMode="External"/><Relationship Id="rId1" Type="http://schemas.openxmlformats.org/officeDocument/2006/relationships/hyperlink" Target="mailto:angelova@qtermo.cz" TargetMode="External"/><Relationship Id="rId212" Type="http://schemas.openxmlformats.org/officeDocument/2006/relationships/hyperlink" Target="mailto:vrablova@qtermo.cz" TargetMode="External"/><Relationship Id="rId233" Type="http://schemas.openxmlformats.org/officeDocument/2006/relationships/hyperlink" Target="mailto:vrablova@qtermo.cz" TargetMode="External"/><Relationship Id="rId28" Type="http://schemas.openxmlformats.org/officeDocument/2006/relationships/hyperlink" Target="mailto:angelova@qtermo.cz" TargetMode="External"/><Relationship Id="rId49" Type="http://schemas.openxmlformats.org/officeDocument/2006/relationships/hyperlink" Target="mailto:angelova@qtermo.cz" TargetMode="External"/><Relationship Id="rId114" Type="http://schemas.openxmlformats.org/officeDocument/2006/relationships/hyperlink" Target="mailto:vrablova@qtermo.cz" TargetMode="External"/><Relationship Id="rId60" Type="http://schemas.openxmlformats.org/officeDocument/2006/relationships/hyperlink" Target="mailto:angelova@qtermo.cz" TargetMode="External"/><Relationship Id="rId81" Type="http://schemas.openxmlformats.org/officeDocument/2006/relationships/hyperlink" Target="mailto:angelova@qtermo.cz" TargetMode="External"/><Relationship Id="rId135" Type="http://schemas.openxmlformats.org/officeDocument/2006/relationships/hyperlink" Target="mailto:angelova@qtermo.cz" TargetMode="External"/><Relationship Id="rId156" Type="http://schemas.openxmlformats.org/officeDocument/2006/relationships/hyperlink" Target="mailto:angelova@qtermo.sk" TargetMode="External"/><Relationship Id="rId177" Type="http://schemas.openxmlformats.org/officeDocument/2006/relationships/hyperlink" Target="mailto:markova@qtermo.cz" TargetMode="External"/><Relationship Id="rId198" Type="http://schemas.openxmlformats.org/officeDocument/2006/relationships/hyperlink" Target="mailto:vrablova@qtermo.cz" TargetMode="External"/><Relationship Id="rId202" Type="http://schemas.openxmlformats.org/officeDocument/2006/relationships/hyperlink" Target="mailto:vrablova@qtermo.cz" TargetMode="External"/><Relationship Id="rId223" Type="http://schemas.openxmlformats.org/officeDocument/2006/relationships/hyperlink" Target="mailto:vrablova@qtermo.cz" TargetMode="External"/><Relationship Id="rId18" Type="http://schemas.openxmlformats.org/officeDocument/2006/relationships/hyperlink" Target="mailto:angelova@qtermo.cz" TargetMode="External"/><Relationship Id="rId39" Type="http://schemas.openxmlformats.org/officeDocument/2006/relationships/hyperlink" Target="mailto:angelova@qtermo.cz" TargetMode="External"/><Relationship Id="rId50" Type="http://schemas.openxmlformats.org/officeDocument/2006/relationships/hyperlink" Target="mailto:angelova@qtermo.cz" TargetMode="External"/><Relationship Id="rId104" Type="http://schemas.openxmlformats.org/officeDocument/2006/relationships/hyperlink" Target="mailto:angelova@qtermo.cz" TargetMode="External"/><Relationship Id="rId125" Type="http://schemas.openxmlformats.org/officeDocument/2006/relationships/hyperlink" Target="mailto:angelova@qtermo.sk" TargetMode="External"/><Relationship Id="rId146" Type="http://schemas.openxmlformats.org/officeDocument/2006/relationships/hyperlink" Target="mailto:angelova@qtermo.cz" TargetMode="External"/><Relationship Id="rId167" Type="http://schemas.openxmlformats.org/officeDocument/2006/relationships/hyperlink" Target="mailto:markova@qtermo.cz" TargetMode="External"/><Relationship Id="rId188" Type="http://schemas.openxmlformats.org/officeDocument/2006/relationships/hyperlink" Target="mailto:vrablova@qtermo.cz" TargetMode="External"/><Relationship Id="rId71" Type="http://schemas.openxmlformats.org/officeDocument/2006/relationships/hyperlink" Target="mailto:angelova@qtermo.cz" TargetMode="External"/><Relationship Id="rId92" Type="http://schemas.openxmlformats.org/officeDocument/2006/relationships/hyperlink" Target="mailto:kanova@qtermo.cz" TargetMode="External"/><Relationship Id="rId213" Type="http://schemas.openxmlformats.org/officeDocument/2006/relationships/hyperlink" Target="mailto:vrablova@qtermo.cz" TargetMode="External"/><Relationship Id="rId234" Type="http://schemas.openxmlformats.org/officeDocument/2006/relationships/hyperlink" Target="mailto:angelova@qtermo.cz" TargetMode="External"/><Relationship Id="rId2" Type="http://schemas.openxmlformats.org/officeDocument/2006/relationships/hyperlink" Target="mailto:angelova@qtermo.cz" TargetMode="External"/><Relationship Id="rId29" Type="http://schemas.openxmlformats.org/officeDocument/2006/relationships/hyperlink" Target="mailto:angelova@qtermo.cz" TargetMode="External"/><Relationship Id="rId40" Type="http://schemas.openxmlformats.org/officeDocument/2006/relationships/hyperlink" Target="mailto:markova@qtermo.cz" TargetMode="External"/><Relationship Id="rId115" Type="http://schemas.openxmlformats.org/officeDocument/2006/relationships/hyperlink" Target="mailto:vrablova@qtermo.cz" TargetMode="External"/><Relationship Id="rId136" Type="http://schemas.openxmlformats.org/officeDocument/2006/relationships/hyperlink" Target="mailto:kanova@qtermo.cz" TargetMode="External"/><Relationship Id="rId157" Type="http://schemas.openxmlformats.org/officeDocument/2006/relationships/hyperlink" Target="mailto:angelova@qtermo.cz" TargetMode="External"/><Relationship Id="rId178" Type="http://schemas.openxmlformats.org/officeDocument/2006/relationships/hyperlink" Target="mailto:markova@qtermo.cz" TargetMode="External"/><Relationship Id="rId61" Type="http://schemas.openxmlformats.org/officeDocument/2006/relationships/hyperlink" Target="mailto:angelova@qtermo.cz" TargetMode="External"/><Relationship Id="rId82" Type="http://schemas.openxmlformats.org/officeDocument/2006/relationships/hyperlink" Target="mailto:markova@qtermo.cz" TargetMode="External"/><Relationship Id="rId199" Type="http://schemas.openxmlformats.org/officeDocument/2006/relationships/hyperlink" Target="mailto:vrablova@qtermo.cz" TargetMode="External"/><Relationship Id="rId203" Type="http://schemas.openxmlformats.org/officeDocument/2006/relationships/hyperlink" Target="mailto:vrablova@qtermo.cz" TargetMode="External"/><Relationship Id="rId19" Type="http://schemas.openxmlformats.org/officeDocument/2006/relationships/hyperlink" Target="mailto:angelova@qtermo.cz" TargetMode="External"/><Relationship Id="rId224" Type="http://schemas.openxmlformats.org/officeDocument/2006/relationships/hyperlink" Target="mailto:vrablova@qtermo.cz" TargetMode="External"/><Relationship Id="rId30" Type="http://schemas.openxmlformats.org/officeDocument/2006/relationships/hyperlink" Target="mailto:angelova@qtermo.cz" TargetMode="External"/><Relationship Id="rId105" Type="http://schemas.openxmlformats.org/officeDocument/2006/relationships/hyperlink" Target="mailto:angelova@qtermo.cz" TargetMode="External"/><Relationship Id="rId126" Type="http://schemas.openxmlformats.org/officeDocument/2006/relationships/hyperlink" Target="mailto:angelova@qtermo.sk" TargetMode="External"/><Relationship Id="rId147" Type="http://schemas.openxmlformats.org/officeDocument/2006/relationships/hyperlink" Target="mailto:markova@qtermo.cz" TargetMode="External"/><Relationship Id="rId168" Type="http://schemas.openxmlformats.org/officeDocument/2006/relationships/hyperlink" Target="mailto:markova@qtermo.cz" TargetMode="External"/><Relationship Id="rId51" Type="http://schemas.openxmlformats.org/officeDocument/2006/relationships/hyperlink" Target="mailto:angelova@qtermo.cz" TargetMode="External"/><Relationship Id="rId72" Type="http://schemas.openxmlformats.org/officeDocument/2006/relationships/hyperlink" Target="mailto:angelova@qtermo.cz" TargetMode="External"/><Relationship Id="rId93" Type="http://schemas.openxmlformats.org/officeDocument/2006/relationships/hyperlink" Target="mailto:kanova@qtermo.cz" TargetMode="External"/><Relationship Id="rId189" Type="http://schemas.openxmlformats.org/officeDocument/2006/relationships/hyperlink" Target="mailto:vrablova@qtermo.cz" TargetMode="External"/><Relationship Id="rId3" Type="http://schemas.openxmlformats.org/officeDocument/2006/relationships/hyperlink" Target="mailto:angelova@qtermo.sk" TargetMode="External"/><Relationship Id="rId214" Type="http://schemas.openxmlformats.org/officeDocument/2006/relationships/hyperlink" Target="mailto:vrablova@qtermo.cz" TargetMode="External"/><Relationship Id="rId235" Type="http://schemas.openxmlformats.org/officeDocument/2006/relationships/hyperlink" Target="mailto:angelova@qtermo.cz" TargetMode="External"/><Relationship Id="rId116" Type="http://schemas.openxmlformats.org/officeDocument/2006/relationships/hyperlink" Target="mailto:vrablova@qtermo.cz" TargetMode="External"/><Relationship Id="rId137" Type="http://schemas.openxmlformats.org/officeDocument/2006/relationships/hyperlink" Target="mailto:vrablova@qtermo.cz" TargetMode="External"/><Relationship Id="rId158" Type="http://schemas.openxmlformats.org/officeDocument/2006/relationships/hyperlink" Target="mailto:vrablova@qtermo.cz" TargetMode="External"/><Relationship Id="rId20" Type="http://schemas.openxmlformats.org/officeDocument/2006/relationships/hyperlink" Target="mailto:angelova@qtermo.cz" TargetMode="External"/><Relationship Id="rId41" Type="http://schemas.openxmlformats.org/officeDocument/2006/relationships/hyperlink" Target="mailto:markova@qtermo.cz" TargetMode="External"/><Relationship Id="rId62" Type="http://schemas.openxmlformats.org/officeDocument/2006/relationships/hyperlink" Target="mailto:angelova@qtermo.cz" TargetMode="External"/><Relationship Id="rId83" Type="http://schemas.openxmlformats.org/officeDocument/2006/relationships/hyperlink" Target="callto:3800035707496%2031,5" TargetMode="External"/><Relationship Id="rId179" Type="http://schemas.openxmlformats.org/officeDocument/2006/relationships/hyperlink" Target="mailto:markova@qterm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CH457"/>
  <sheetViews>
    <sheetView tabSelected="1" zoomScale="80" zoomScaleNormal="80" zoomScaleSheetLayoutView="50" workbookViewId="0">
      <pane xSplit="1" topLeftCell="B1" activePane="topRight" state="frozen"/>
      <selection pane="topRight" activeCell="A3" sqref="A3"/>
    </sheetView>
  </sheetViews>
  <sheetFormatPr defaultColWidth="8.88671875" defaultRowHeight="13.8" x14ac:dyDescent="0.25"/>
  <cols>
    <col min="1" max="1" width="67.33203125" style="73" customWidth="1"/>
    <col min="2" max="2" width="15.44140625" style="73" customWidth="1"/>
    <col min="3" max="3" width="21" style="73" customWidth="1"/>
    <col min="4" max="4" width="137.5546875" style="73" customWidth="1"/>
    <col min="5" max="5" width="17.109375" style="1545" customWidth="1"/>
    <col min="6" max="6" width="16.44140625" style="189" customWidth="1"/>
    <col min="7" max="7" width="19.88671875" style="231" customWidth="1"/>
    <col min="8" max="8" width="12.5546875" style="231" customWidth="1"/>
    <col min="9" max="9" width="11.5546875" style="73" customWidth="1"/>
    <col min="10" max="10" width="10.33203125" style="73" customWidth="1"/>
    <col min="11" max="11" width="14.33203125" style="231" customWidth="1"/>
    <col min="12" max="12" width="9.88671875" style="73" customWidth="1"/>
    <col min="13" max="14" width="9" style="231" customWidth="1"/>
    <col min="15" max="15" width="9.109375" style="231" customWidth="1"/>
    <col min="16" max="16" width="9" style="73" customWidth="1"/>
    <col min="17" max="17" width="9.44140625" style="73" customWidth="1"/>
    <col min="18" max="18" width="11.6640625" style="73" customWidth="1"/>
    <col min="19" max="19" width="10.109375" style="73" customWidth="1"/>
    <col min="20" max="20" width="22.6640625" style="73" customWidth="1"/>
    <col min="21" max="21" width="46.6640625" style="73" customWidth="1"/>
    <col min="22" max="22" width="13.88671875" style="73" customWidth="1"/>
    <col min="23" max="24" width="17.6640625" style="73" customWidth="1"/>
    <col min="25" max="25" width="13" style="73" customWidth="1"/>
    <col min="26" max="26" width="12.44140625" style="73" customWidth="1"/>
    <col min="27" max="27" width="14.88671875" style="73" customWidth="1"/>
    <col min="28" max="28" width="25.109375" style="73" customWidth="1"/>
    <col min="29" max="16384" width="8.88671875" style="73"/>
  </cols>
  <sheetData>
    <row r="1" spans="1:45" ht="54.9" customHeight="1" thickBot="1" x14ac:dyDescent="0.3">
      <c r="A1" s="259"/>
      <c r="B1" s="191" t="s">
        <v>882</v>
      </c>
      <c r="C1" s="190"/>
      <c r="D1" s="191" t="s">
        <v>881</v>
      </c>
      <c r="E1" s="1559" t="s">
        <v>866</v>
      </c>
      <c r="F1" s="726">
        <v>0.23</v>
      </c>
      <c r="G1" s="228"/>
      <c r="H1" s="228"/>
      <c r="I1" s="190"/>
      <c r="J1" s="190"/>
      <c r="K1" s="228"/>
      <c r="L1" s="190"/>
      <c r="M1" s="228"/>
      <c r="N1" s="228"/>
      <c r="O1" s="228"/>
      <c r="P1" s="190"/>
      <c r="Q1" s="190"/>
      <c r="R1" s="190"/>
      <c r="S1" s="190"/>
      <c r="T1" s="190"/>
      <c r="U1" s="260" t="s">
        <v>882</v>
      </c>
      <c r="V1" s="190"/>
      <c r="W1" s="190"/>
      <c r="X1" s="190"/>
      <c r="Y1" s="190"/>
      <c r="Z1" s="190"/>
      <c r="AA1" s="190"/>
      <c r="AB1" s="190"/>
    </row>
    <row r="2" spans="1:45" ht="49.5" customHeight="1" thickBot="1" x14ac:dyDescent="0.3">
      <c r="A2" s="241" t="s">
        <v>497</v>
      </c>
      <c r="B2" s="242" t="s">
        <v>229</v>
      </c>
      <c r="C2" s="243" t="s">
        <v>0</v>
      </c>
      <c r="D2" s="244" t="s">
        <v>496</v>
      </c>
      <c r="E2" s="1786" t="s">
        <v>1</v>
      </c>
      <c r="F2" s="258" t="s">
        <v>2</v>
      </c>
      <c r="G2" s="446" t="s">
        <v>3</v>
      </c>
      <c r="H2" s="245" t="s">
        <v>4</v>
      </c>
      <c r="I2" s="245" t="s">
        <v>5</v>
      </c>
      <c r="J2" s="245" t="s">
        <v>6</v>
      </c>
      <c r="K2" s="245" t="s">
        <v>7</v>
      </c>
      <c r="L2" s="245" t="s">
        <v>8</v>
      </c>
      <c r="M2" s="245" t="s">
        <v>9</v>
      </c>
      <c r="N2" s="580" t="s">
        <v>10</v>
      </c>
      <c r="O2" s="580" t="s">
        <v>11</v>
      </c>
      <c r="P2" s="245" t="s">
        <v>12</v>
      </c>
      <c r="Q2" s="246" t="s">
        <v>13</v>
      </c>
      <c r="R2" s="246" t="s">
        <v>14</v>
      </c>
      <c r="S2" s="245" t="s">
        <v>15</v>
      </c>
      <c r="T2" s="245" t="s">
        <v>16</v>
      </c>
      <c r="U2" s="245" t="s">
        <v>17</v>
      </c>
      <c r="V2" s="247" t="s">
        <v>18</v>
      </c>
      <c r="W2" s="247" t="s">
        <v>19</v>
      </c>
      <c r="X2" s="248" t="s">
        <v>20</v>
      </c>
      <c r="Y2" s="245" t="s">
        <v>21</v>
      </c>
      <c r="Z2" s="245" t="s">
        <v>22</v>
      </c>
      <c r="AA2" s="245" t="s">
        <v>23</v>
      </c>
      <c r="AB2" s="245" t="s">
        <v>24</v>
      </c>
    </row>
    <row r="3" spans="1:45" s="98" customFormat="1" ht="36.6" customHeight="1" thickBot="1" x14ac:dyDescent="0.3">
      <c r="A3" s="92"/>
      <c r="B3" s="94"/>
      <c r="C3" s="93"/>
      <c r="D3" s="997" t="s">
        <v>392</v>
      </c>
      <c r="E3" s="1519"/>
      <c r="F3" s="264"/>
      <c r="G3" s="912"/>
      <c r="H3" s="95"/>
      <c r="I3" s="95"/>
      <c r="J3" s="95"/>
      <c r="K3" s="95"/>
      <c r="L3" s="95"/>
      <c r="M3" s="95"/>
      <c r="N3" s="581"/>
      <c r="O3" s="581"/>
      <c r="P3" s="95"/>
      <c r="Q3" s="96"/>
      <c r="R3" s="96"/>
      <c r="S3" s="95"/>
      <c r="T3" s="95"/>
      <c r="U3" s="95"/>
      <c r="V3" s="97"/>
      <c r="W3" s="97"/>
      <c r="X3" s="97"/>
      <c r="Y3" s="95"/>
      <c r="Z3" s="95"/>
      <c r="AA3" s="95"/>
      <c r="AB3" s="409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</row>
    <row r="4" spans="1:45" s="98" customFormat="1" ht="19.95" customHeight="1" thickBot="1" x14ac:dyDescent="0.3">
      <c r="A4" s="841"/>
      <c r="B4" s="842"/>
      <c r="C4" s="843"/>
      <c r="D4" s="855" t="s">
        <v>515</v>
      </c>
      <c r="E4" s="844"/>
      <c r="F4" s="845"/>
      <c r="G4" s="925"/>
      <c r="H4" s="926"/>
      <c r="I4" s="846"/>
      <c r="J4" s="846"/>
      <c r="K4" s="846"/>
      <c r="L4" s="846"/>
      <c r="M4" s="846"/>
      <c r="N4" s="847"/>
      <c r="O4" s="847"/>
      <c r="P4" s="846"/>
      <c r="Q4" s="848"/>
      <c r="R4" s="848"/>
      <c r="S4" s="849"/>
      <c r="T4" s="849"/>
      <c r="U4" s="850"/>
      <c r="V4" s="842"/>
      <c r="W4" s="851"/>
      <c r="X4" s="851"/>
      <c r="Y4" s="846"/>
      <c r="Z4" s="846"/>
      <c r="AA4" s="846"/>
      <c r="AB4" s="852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</row>
    <row r="5" spans="1:45" s="98" customFormat="1" ht="17.399999999999999" customHeight="1" thickBot="1" x14ac:dyDescent="0.3">
      <c r="A5" s="92"/>
      <c r="B5" s="1299"/>
      <c r="C5" s="93"/>
      <c r="D5" s="1295" t="s">
        <v>489</v>
      </c>
      <c r="E5" s="1519"/>
      <c r="F5" s="264"/>
      <c r="G5" s="912"/>
      <c r="H5" s="95"/>
      <c r="I5" s="95"/>
      <c r="J5" s="95"/>
      <c r="K5" s="95"/>
      <c r="L5" s="95"/>
      <c r="M5" s="95"/>
      <c r="N5" s="581"/>
      <c r="O5" s="581"/>
      <c r="P5" s="95"/>
      <c r="Q5" s="96"/>
      <c r="R5" s="96"/>
      <c r="S5" s="95"/>
      <c r="T5" s="95"/>
      <c r="U5" s="95"/>
      <c r="V5" s="97"/>
      <c r="W5" s="97"/>
      <c r="X5" s="97"/>
      <c r="Y5" s="95"/>
      <c r="Z5" s="95"/>
      <c r="AA5" s="95"/>
      <c r="AB5" s="409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</row>
    <row r="6" spans="1:45" s="91" customFormat="1" x14ac:dyDescent="0.25">
      <c r="A6" s="2" t="s">
        <v>25</v>
      </c>
      <c r="B6" s="562">
        <v>100131</v>
      </c>
      <c r="C6" s="3">
        <v>3800035767353</v>
      </c>
      <c r="D6" s="74" t="s">
        <v>814</v>
      </c>
      <c r="E6" s="1653">
        <v>163</v>
      </c>
      <c r="F6" s="186">
        <f>E6*1.23</f>
        <v>200.49</v>
      </c>
      <c r="G6" s="913" t="s">
        <v>48</v>
      </c>
      <c r="H6" s="914">
        <v>0.27</v>
      </c>
      <c r="I6" s="12" t="s">
        <v>49</v>
      </c>
      <c r="J6" s="12" t="s">
        <v>50</v>
      </c>
      <c r="K6" s="12">
        <v>85161080</v>
      </c>
      <c r="L6" s="12" t="s">
        <v>51</v>
      </c>
      <c r="M6" s="12">
        <v>285</v>
      </c>
      <c r="N6" s="7">
        <v>340</v>
      </c>
      <c r="O6" s="7">
        <v>285</v>
      </c>
      <c r="P6" s="12"/>
      <c r="Q6" s="13">
        <v>6.8</v>
      </c>
      <c r="R6" s="13">
        <f>Q6*0.9</f>
        <v>6.12</v>
      </c>
      <c r="S6" s="14" t="s">
        <v>52</v>
      </c>
      <c r="T6" s="14"/>
      <c r="U6" s="15" t="s">
        <v>53</v>
      </c>
      <c r="V6" s="17" t="s">
        <v>54</v>
      </c>
      <c r="W6" s="18">
        <v>46266</v>
      </c>
      <c r="X6" s="19"/>
      <c r="Y6" s="12">
        <v>1</v>
      </c>
      <c r="Z6" s="12">
        <v>1</v>
      </c>
      <c r="AA6" s="12" t="s">
        <v>55</v>
      </c>
      <c r="AB6" s="414" t="s">
        <v>242</v>
      </c>
    </row>
    <row r="7" spans="1:45" s="91" customFormat="1" x14ac:dyDescent="0.25">
      <c r="A7" s="2" t="s">
        <v>26</v>
      </c>
      <c r="B7" s="562">
        <v>100087</v>
      </c>
      <c r="C7" s="3">
        <v>3800035766004</v>
      </c>
      <c r="D7" s="74" t="s">
        <v>815</v>
      </c>
      <c r="E7" s="1654">
        <v>174</v>
      </c>
      <c r="F7" s="187">
        <f>E7*1.23</f>
        <v>214.02</v>
      </c>
      <c r="G7" s="913" t="s">
        <v>48</v>
      </c>
      <c r="H7" s="914">
        <v>0.27</v>
      </c>
      <c r="I7" s="12" t="s">
        <v>49</v>
      </c>
      <c r="J7" s="12" t="s">
        <v>50</v>
      </c>
      <c r="K7" s="12">
        <v>85161080</v>
      </c>
      <c r="L7" s="12" t="s">
        <v>51</v>
      </c>
      <c r="M7" s="12">
        <v>285</v>
      </c>
      <c r="N7" s="7">
        <v>430</v>
      </c>
      <c r="O7" s="7">
        <v>285</v>
      </c>
      <c r="P7" s="12"/>
      <c r="Q7" s="13">
        <v>7.6</v>
      </c>
      <c r="R7" s="13">
        <f>Q7*0.9</f>
        <v>6.84</v>
      </c>
      <c r="S7" s="14" t="s">
        <v>52</v>
      </c>
      <c r="T7" s="14"/>
      <c r="U7" s="15" t="s">
        <v>53</v>
      </c>
      <c r="V7" s="17" t="s">
        <v>54</v>
      </c>
      <c r="W7" s="18">
        <v>46266</v>
      </c>
      <c r="X7" s="19"/>
      <c r="Y7" s="12">
        <v>1</v>
      </c>
      <c r="Z7" s="12">
        <v>1</v>
      </c>
      <c r="AA7" s="12" t="s">
        <v>55</v>
      </c>
      <c r="AB7" s="414" t="s">
        <v>242</v>
      </c>
    </row>
    <row r="8" spans="1:45" s="91" customFormat="1" ht="14.4" thickBot="1" x14ac:dyDescent="0.3">
      <c r="A8" s="2" t="s">
        <v>27</v>
      </c>
      <c r="B8" s="562">
        <v>100079</v>
      </c>
      <c r="C8" s="3">
        <v>3800035766158</v>
      </c>
      <c r="D8" s="74" t="s">
        <v>816</v>
      </c>
      <c r="E8" s="1655">
        <v>179</v>
      </c>
      <c r="F8" s="187">
        <f>E8*1.23</f>
        <v>220.17</v>
      </c>
      <c r="G8" s="915" t="s">
        <v>48</v>
      </c>
      <c r="H8" s="914">
        <v>0.27</v>
      </c>
      <c r="I8" s="12" t="s">
        <v>49</v>
      </c>
      <c r="J8" s="12" t="s">
        <v>50</v>
      </c>
      <c r="K8" s="12">
        <v>85161080</v>
      </c>
      <c r="L8" s="12" t="s">
        <v>51</v>
      </c>
      <c r="M8" s="12">
        <v>285</v>
      </c>
      <c r="N8" s="7">
        <v>520</v>
      </c>
      <c r="O8" s="7">
        <v>285</v>
      </c>
      <c r="P8" s="12"/>
      <c r="Q8" s="13">
        <v>9.1999999999999993</v>
      </c>
      <c r="R8" s="13">
        <f>Q8*0.9</f>
        <v>8.2799999999999994</v>
      </c>
      <c r="S8" s="14" t="s">
        <v>52</v>
      </c>
      <c r="T8" s="14"/>
      <c r="U8" s="15" t="s">
        <v>53</v>
      </c>
      <c r="V8" s="17" t="s">
        <v>54</v>
      </c>
      <c r="W8" s="18">
        <v>46266</v>
      </c>
      <c r="X8" s="19"/>
      <c r="Y8" s="12">
        <v>1</v>
      </c>
      <c r="Z8" s="12">
        <v>1</v>
      </c>
      <c r="AA8" s="12" t="s">
        <v>55</v>
      </c>
      <c r="AB8" s="414" t="s">
        <v>242</v>
      </c>
    </row>
    <row r="9" spans="1:45" s="113" customFormat="1" ht="16.2" thickBot="1" x14ac:dyDescent="0.3">
      <c r="A9" s="99"/>
      <c r="B9" s="1300"/>
      <c r="C9" s="100"/>
      <c r="D9" s="1293" t="s">
        <v>817</v>
      </c>
      <c r="E9" s="265"/>
      <c r="F9" s="266"/>
      <c r="G9" s="912"/>
      <c r="H9" s="916"/>
      <c r="I9" s="101"/>
      <c r="J9" s="101"/>
      <c r="K9" s="101"/>
      <c r="L9" s="101"/>
      <c r="M9" s="101"/>
      <c r="N9" s="582"/>
      <c r="O9" s="582"/>
      <c r="P9" s="101"/>
      <c r="Q9" s="102"/>
      <c r="R9" s="103"/>
      <c r="S9" s="101"/>
      <c r="T9" s="101"/>
      <c r="U9" s="104"/>
      <c r="V9" s="105"/>
      <c r="W9" s="106"/>
      <c r="X9" s="106"/>
      <c r="Y9" s="107"/>
      <c r="Z9" s="107"/>
      <c r="AA9" s="107"/>
      <c r="AB9" s="415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</row>
    <row r="10" spans="1:45" s="91" customFormat="1" x14ac:dyDescent="0.25">
      <c r="A10" s="2" t="s">
        <v>28</v>
      </c>
      <c r="B10" s="562">
        <v>100104</v>
      </c>
      <c r="C10" s="3">
        <v>3800035767162</v>
      </c>
      <c r="D10" s="74" t="s">
        <v>818</v>
      </c>
      <c r="E10" s="1653">
        <v>140</v>
      </c>
      <c r="F10" s="187">
        <f>E10*1.23</f>
        <v>172.2</v>
      </c>
      <c r="G10" s="917" t="s">
        <v>48</v>
      </c>
      <c r="H10" s="914">
        <v>0.27</v>
      </c>
      <c r="I10" s="12" t="s">
        <v>49</v>
      </c>
      <c r="J10" s="12" t="s">
        <v>50</v>
      </c>
      <c r="K10" s="12">
        <v>85161080</v>
      </c>
      <c r="L10" s="12" t="s">
        <v>51</v>
      </c>
      <c r="M10" s="12">
        <v>285</v>
      </c>
      <c r="N10" s="7">
        <v>340</v>
      </c>
      <c r="O10" s="7">
        <v>285</v>
      </c>
      <c r="P10" s="12"/>
      <c r="Q10" s="13">
        <v>6.4</v>
      </c>
      <c r="R10" s="13">
        <f>Q10*0.9</f>
        <v>5.7600000000000007</v>
      </c>
      <c r="S10" s="14" t="s">
        <v>52</v>
      </c>
      <c r="T10" s="14"/>
      <c r="U10" s="15" t="s">
        <v>53</v>
      </c>
      <c r="V10" s="17" t="s">
        <v>54</v>
      </c>
      <c r="W10" s="18">
        <v>46266</v>
      </c>
      <c r="X10" s="19"/>
      <c r="Y10" s="12">
        <v>1</v>
      </c>
      <c r="Z10" s="12">
        <v>1</v>
      </c>
      <c r="AA10" s="12" t="s">
        <v>55</v>
      </c>
      <c r="AB10" s="414" t="s">
        <v>242</v>
      </c>
    </row>
    <row r="11" spans="1:45" s="91" customFormat="1" ht="14.4" thickBot="1" x14ac:dyDescent="0.3">
      <c r="A11" s="2" t="s">
        <v>29</v>
      </c>
      <c r="B11" s="562">
        <v>100089</v>
      </c>
      <c r="C11" s="3">
        <v>3800035768299</v>
      </c>
      <c r="D11" s="74" t="s">
        <v>819</v>
      </c>
      <c r="E11" s="1655">
        <v>149</v>
      </c>
      <c r="F11" s="187">
        <f t="shared" ref="F11" si="0">E11*1.23</f>
        <v>183.27</v>
      </c>
      <c r="G11" s="918" t="s">
        <v>48</v>
      </c>
      <c r="H11" s="914">
        <v>0.27</v>
      </c>
      <c r="I11" s="12" t="s">
        <v>49</v>
      </c>
      <c r="J11" s="12" t="s">
        <v>50</v>
      </c>
      <c r="K11" s="12">
        <v>85161080</v>
      </c>
      <c r="L11" s="12" t="s">
        <v>51</v>
      </c>
      <c r="M11" s="12">
        <v>285</v>
      </c>
      <c r="N11" s="7">
        <v>430</v>
      </c>
      <c r="O11" s="7">
        <v>285</v>
      </c>
      <c r="P11" s="12"/>
      <c r="Q11" s="13">
        <v>7.5</v>
      </c>
      <c r="R11" s="13">
        <f>Q11*0.9</f>
        <v>6.75</v>
      </c>
      <c r="S11" s="14" t="s">
        <v>52</v>
      </c>
      <c r="T11" s="14"/>
      <c r="U11" s="15" t="s">
        <v>53</v>
      </c>
      <c r="V11" s="17" t="s">
        <v>54</v>
      </c>
      <c r="W11" s="18">
        <v>46266</v>
      </c>
      <c r="X11" s="19"/>
      <c r="Y11" s="12">
        <v>1</v>
      </c>
      <c r="Z11" s="12">
        <v>1</v>
      </c>
      <c r="AA11" s="12" t="s">
        <v>55</v>
      </c>
      <c r="AB11" s="414" t="s">
        <v>242</v>
      </c>
    </row>
    <row r="12" spans="1:45" s="113" customFormat="1" ht="16.2" thickBot="1" x14ac:dyDescent="0.3">
      <c r="A12" s="99"/>
      <c r="B12" s="1301"/>
      <c r="C12" s="100"/>
      <c r="D12" s="1293" t="s">
        <v>820</v>
      </c>
      <c r="E12" s="265"/>
      <c r="F12" s="266"/>
      <c r="G12" s="912"/>
      <c r="H12" s="916"/>
      <c r="I12" s="101"/>
      <c r="J12" s="101"/>
      <c r="K12" s="101"/>
      <c r="L12" s="101"/>
      <c r="M12" s="107"/>
      <c r="N12" s="583"/>
      <c r="O12" s="583"/>
      <c r="P12" s="107"/>
      <c r="Q12" s="103"/>
      <c r="R12" s="103"/>
      <c r="S12" s="107"/>
      <c r="T12" s="107"/>
      <c r="U12" s="108"/>
      <c r="V12" s="109"/>
      <c r="W12" s="106"/>
      <c r="X12" s="106"/>
      <c r="Y12" s="107"/>
      <c r="Z12" s="107"/>
      <c r="AA12" s="107"/>
      <c r="AB12" s="415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</row>
    <row r="13" spans="1:45" s="91" customFormat="1" x14ac:dyDescent="0.25">
      <c r="A13" s="2" t="s">
        <v>30</v>
      </c>
      <c r="B13" s="562">
        <v>100093</v>
      </c>
      <c r="C13" s="3">
        <v>3800035767193</v>
      </c>
      <c r="D13" s="74" t="s">
        <v>821</v>
      </c>
      <c r="E13" s="1653">
        <v>148</v>
      </c>
      <c r="F13" s="187">
        <f t="shared" ref="F13:F59" si="1">E13*1.23</f>
        <v>182.04</v>
      </c>
      <c r="G13" s="919" t="s">
        <v>48</v>
      </c>
      <c r="H13" s="914">
        <v>0.27</v>
      </c>
      <c r="I13" s="12" t="s">
        <v>49</v>
      </c>
      <c r="J13" s="12" t="s">
        <v>50</v>
      </c>
      <c r="K13" s="12">
        <v>85161080</v>
      </c>
      <c r="L13" s="12" t="s">
        <v>51</v>
      </c>
      <c r="M13" s="12">
        <v>285</v>
      </c>
      <c r="N13" s="7">
        <v>340</v>
      </c>
      <c r="O13" s="7">
        <v>285</v>
      </c>
      <c r="P13" s="12"/>
      <c r="Q13" s="13">
        <v>6.6</v>
      </c>
      <c r="R13" s="13">
        <f>Q13*0.9</f>
        <v>5.9399999999999995</v>
      </c>
      <c r="S13" s="14" t="s">
        <v>52</v>
      </c>
      <c r="T13" s="14"/>
      <c r="U13" s="15" t="s">
        <v>53</v>
      </c>
      <c r="V13" s="17" t="s">
        <v>54</v>
      </c>
      <c r="W13" s="18">
        <v>46266</v>
      </c>
      <c r="X13" s="19"/>
      <c r="Y13" s="12">
        <v>1</v>
      </c>
      <c r="Z13" s="12">
        <v>1</v>
      </c>
      <c r="AA13" s="12" t="s">
        <v>55</v>
      </c>
      <c r="AB13" s="414" t="s">
        <v>242</v>
      </c>
    </row>
    <row r="14" spans="1:45" s="91" customFormat="1" x14ac:dyDescent="0.25">
      <c r="A14" s="2" t="s">
        <v>31</v>
      </c>
      <c r="B14" s="562">
        <v>100100</v>
      </c>
      <c r="C14" s="3">
        <v>3800035767216</v>
      </c>
      <c r="D14" s="74" t="s">
        <v>822</v>
      </c>
      <c r="E14" s="1654">
        <v>154</v>
      </c>
      <c r="F14" s="187">
        <f t="shared" si="1"/>
        <v>189.42</v>
      </c>
      <c r="G14" s="920" t="s">
        <v>48</v>
      </c>
      <c r="H14" s="914">
        <v>0.27</v>
      </c>
      <c r="I14" s="12" t="s">
        <v>49</v>
      </c>
      <c r="J14" s="12" t="s">
        <v>50</v>
      </c>
      <c r="K14" s="12">
        <v>85161080</v>
      </c>
      <c r="L14" s="12" t="s">
        <v>51</v>
      </c>
      <c r="M14" s="12">
        <v>285</v>
      </c>
      <c r="N14" s="7">
        <v>430</v>
      </c>
      <c r="O14" s="7">
        <v>285</v>
      </c>
      <c r="P14" s="12"/>
      <c r="Q14" s="13">
        <v>7.6</v>
      </c>
      <c r="R14" s="13">
        <f>Q14*0.9</f>
        <v>6.84</v>
      </c>
      <c r="S14" s="14" t="s">
        <v>52</v>
      </c>
      <c r="T14" s="14"/>
      <c r="U14" s="15" t="s">
        <v>53</v>
      </c>
      <c r="V14" s="17" t="s">
        <v>54</v>
      </c>
      <c r="W14" s="18">
        <v>46266</v>
      </c>
      <c r="X14" s="19"/>
      <c r="Y14" s="12">
        <v>1</v>
      </c>
      <c r="Z14" s="12">
        <v>1</v>
      </c>
      <c r="AA14" s="12" t="s">
        <v>55</v>
      </c>
      <c r="AB14" s="414" t="s">
        <v>242</v>
      </c>
    </row>
    <row r="15" spans="1:45" s="91" customFormat="1" ht="14.4" thickBot="1" x14ac:dyDescent="0.3">
      <c r="A15" s="2" t="s">
        <v>32</v>
      </c>
      <c r="B15" s="562">
        <v>100130</v>
      </c>
      <c r="C15" s="3">
        <v>3800035767346</v>
      </c>
      <c r="D15" s="74" t="s">
        <v>823</v>
      </c>
      <c r="E15" s="1655">
        <v>162</v>
      </c>
      <c r="F15" s="187">
        <f>E15*1.23</f>
        <v>199.26</v>
      </c>
      <c r="G15" s="921" t="s">
        <v>48</v>
      </c>
      <c r="H15" s="914">
        <v>0.27</v>
      </c>
      <c r="I15" s="12" t="s">
        <v>49</v>
      </c>
      <c r="J15" s="12" t="s">
        <v>50</v>
      </c>
      <c r="K15" s="12">
        <v>85161080</v>
      </c>
      <c r="L15" s="12" t="s">
        <v>51</v>
      </c>
      <c r="M15" s="12">
        <v>285</v>
      </c>
      <c r="N15" s="7">
        <v>520</v>
      </c>
      <c r="O15" s="7">
        <v>285</v>
      </c>
      <c r="P15" s="12"/>
      <c r="Q15" s="13">
        <v>9</v>
      </c>
      <c r="R15" s="13">
        <f>Q15*0.9</f>
        <v>8.1</v>
      </c>
      <c r="S15" s="14" t="s">
        <v>52</v>
      </c>
      <c r="T15" s="14"/>
      <c r="U15" s="15" t="s">
        <v>53</v>
      </c>
      <c r="V15" s="17" t="s">
        <v>54</v>
      </c>
      <c r="W15" s="18">
        <v>46266</v>
      </c>
      <c r="X15" s="19"/>
      <c r="Y15" s="12">
        <v>1</v>
      </c>
      <c r="Z15" s="12">
        <v>1</v>
      </c>
      <c r="AA15" s="12" t="s">
        <v>55</v>
      </c>
      <c r="AB15" s="414" t="s">
        <v>242</v>
      </c>
    </row>
    <row r="16" spans="1:45" s="113" customFormat="1" ht="16.2" thickBot="1" x14ac:dyDescent="0.3">
      <c r="A16" s="99"/>
      <c r="B16" s="1301"/>
      <c r="C16" s="100"/>
      <c r="D16" s="1293" t="s">
        <v>824</v>
      </c>
      <c r="E16" s="265"/>
      <c r="F16" s="266"/>
      <c r="G16" s="922"/>
      <c r="H16" s="916"/>
      <c r="I16" s="101"/>
      <c r="J16" s="101"/>
      <c r="K16" s="101"/>
      <c r="L16" s="101"/>
      <c r="M16" s="107"/>
      <c r="N16" s="583"/>
      <c r="O16" s="583"/>
      <c r="P16" s="107"/>
      <c r="Q16" s="103"/>
      <c r="R16" s="103"/>
      <c r="S16" s="107"/>
      <c r="T16" s="107"/>
      <c r="U16" s="108"/>
      <c r="V16" s="109"/>
      <c r="W16" s="106"/>
      <c r="X16" s="106"/>
      <c r="Y16" s="107"/>
      <c r="Z16" s="107"/>
      <c r="AA16" s="107"/>
      <c r="AB16" s="415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</row>
    <row r="17" spans="1:45" s="91" customFormat="1" x14ac:dyDescent="0.25">
      <c r="A17" s="2" t="s">
        <v>33</v>
      </c>
      <c r="B17" s="623">
        <v>100088</v>
      </c>
      <c r="C17" s="3">
        <v>8588005700603</v>
      </c>
      <c r="D17" s="74" t="s">
        <v>825</v>
      </c>
      <c r="E17" s="1656">
        <v>260</v>
      </c>
      <c r="F17" s="187">
        <f t="shared" si="1"/>
        <v>319.8</v>
      </c>
      <c r="G17" s="923" t="s">
        <v>48</v>
      </c>
      <c r="H17" s="914">
        <v>0.27</v>
      </c>
      <c r="I17" s="12" t="s">
        <v>49</v>
      </c>
      <c r="J17" s="12" t="s">
        <v>50</v>
      </c>
      <c r="K17" s="12">
        <v>85161080</v>
      </c>
      <c r="L17" s="12" t="s">
        <v>56</v>
      </c>
      <c r="M17" s="12">
        <v>162</v>
      </c>
      <c r="N17" s="7">
        <v>427</v>
      </c>
      <c r="O17" s="7">
        <v>285</v>
      </c>
      <c r="P17" s="12"/>
      <c r="Q17" s="13">
        <v>4.4000000000000004</v>
      </c>
      <c r="R17" s="13">
        <f t="shared" ref="R17:R21" si="2">Q17*0.9</f>
        <v>3.9600000000000004</v>
      </c>
      <c r="S17" s="14" t="s">
        <v>52</v>
      </c>
      <c r="T17" s="14"/>
      <c r="U17" s="75" t="s">
        <v>53</v>
      </c>
      <c r="V17" s="1" t="s">
        <v>54</v>
      </c>
      <c r="W17" s="18">
        <v>46266</v>
      </c>
      <c r="X17" s="19"/>
      <c r="Y17" s="12">
        <v>1</v>
      </c>
      <c r="Z17" s="12">
        <v>1</v>
      </c>
      <c r="AA17" s="12" t="s">
        <v>55</v>
      </c>
      <c r="AB17" s="414" t="s">
        <v>242</v>
      </c>
    </row>
    <row r="18" spans="1:45" s="91" customFormat="1" x14ac:dyDescent="0.25">
      <c r="A18" s="2" t="s">
        <v>152</v>
      </c>
      <c r="B18" s="3">
        <v>100048</v>
      </c>
      <c r="C18" s="3">
        <v>8591565109724</v>
      </c>
      <c r="D18" s="74" t="s">
        <v>826</v>
      </c>
      <c r="E18" s="1654">
        <v>300</v>
      </c>
      <c r="F18" s="187">
        <f t="shared" si="1"/>
        <v>369</v>
      </c>
      <c r="G18" s="924" t="s">
        <v>48</v>
      </c>
      <c r="H18" s="914">
        <v>0.27</v>
      </c>
      <c r="I18" s="12" t="s">
        <v>49</v>
      </c>
      <c r="J18" s="12" t="s">
        <v>50</v>
      </c>
      <c r="K18" s="12">
        <v>85161080</v>
      </c>
      <c r="L18" s="12" t="s">
        <v>56</v>
      </c>
      <c r="M18" s="12">
        <v>162</v>
      </c>
      <c r="N18" s="7">
        <v>427</v>
      </c>
      <c r="O18" s="7">
        <v>285</v>
      </c>
      <c r="P18" s="12"/>
      <c r="Q18" s="13">
        <v>4.4000000000000004</v>
      </c>
      <c r="R18" s="13">
        <f t="shared" si="2"/>
        <v>3.9600000000000004</v>
      </c>
      <c r="S18" s="14" t="s">
        <v>52</v>
      </c>
      <c r="T18" s="14"/>
      <c r="U18" s="75" t="s">
        <v>53</v>
      </c>
      <c r="V18" s="17" t="s">
        <v>54</v>
      </c>
      <c r="W18" s="18">
        <v>46266</v>
      </c>
      <c r="X18" s="19"/>
      <c r="Y18" s="12">
        <v>1</v>
      </c>
      <c r="Z18" s="12">
        <v>1</v>
      </c>
      <c r="AA18" s="12" t="s">
        <v>55</v>
      </c>
      <c r="AB18" s="414" t="s">
        <v>242</v>
      </c>
    </row>
    <row r="19" spans="1:45" s="91" customFormat="1" x14ac:dyDescent="0.25">
      <c r="A19" s="2" t="s">
        <v>153</v>
      </c>
      <c r="B19" s="3">
        <v>100059</v>
      </c>
      <c r="C19" s="3">
        <v>8591565107911</v>
      </c>
      <c r="D19" s="74" t="s">
        <v>827</v>
      </c>
      <c r="E19" s="1654">
        <v>260</v>
      </c>
      <c r="F19" s="187">
        <f t="shared" si="1"/>
        <v>319.8</v>
      </c>
      <c r="G19" s="924" t="s">
        <v>48</v>
      </c>
      <c r="H19" s="914">
        <v>0.27</v>
      </c>
      <c r="I19" s="12" t="s">
        <v>49</v>
      </c>
      <c r="J19" s="12" t="s">
        <v>50</v>
      </c>
      <c r="K19" s="12">
        <v>85161080</v>
      </c>
      <c r="L19" s="12" t="s">
        <v>56</v>
      </c>
      <c r="M19" s="12">
        <v>162</v>
      </c>
      <c r="N19" s="7">
        <v>427</v>
      </c>
      <c r="O19" s="7">
        <v>285</v>
      </c>
      <c r="P19" s="12"/>
      <c r="Q19" s="13">
        <v>4.4000000000000004</v>
      </c>
      <c r="R19" s="13">
        <f t="shared" si="2"/>
        <v>3.9600000000000004</v>
      </c>
      <c r="S19" s="14" t="s">
        <v>52</v>
      </c>
      <c r="T19" s="14"/>
      <c r="U19" s="75" t="s">
        <v>53</v>
      </c>
      <c r="V19" s="17" t="s">
        <v>54</v>
      </c>
      <c r="W19" s="18">
        <v>46266</v>
      </c>
      <c r="X19" s="19"/>
      <c r="Y19" s="12">
        <v>1</v>
      </c>
      <c r="Z19" s="12">
        <v>1</v>
      </c>
      <c r="AA19" s="12" t="s">
        <v>55</v>
      </c>
      <c r="AB19" s="414" t="s">
        <v>242</v>
      </c>
    </row>
    <row r="20" spans="1:45" s="91" customFormat="1" x14ac:dyDescent="0.25">
      <c r="A20" s="2" t="s">
        <v>154</v>
      </c>
      <c r="B20" s="3">
        <v>100054</v>
      </c>
      <c r="C20" s="3">
        <v>8591565130438</v>
      </c>
      <c r="D20" s="74" t="s">
        <v>828</v>
      </c>
      <c r="E20" s="1654">
        <v>320</v>
      </c>
      <c r="F20" s="187">
        <f t="shared" si="1"/>
        <v>393.6</v>
      </c>
      <c r="G20" s="924" t="s">
        <v>48</v>
      </c>
      <c r="H20" s="914">
        <v>0.27</v>
      </c>
      <c r="I20" s="12" t="s">
        <v>49</v>
      </c>
      <c r="J20" s="12" t="s">
        <v>50</v>
      </c>
      <c r="K20" s="12">
        <v>85161080</v>
      </c>
      <c r="L20" s="12" t="s">
        <v>56</v>
      </c>
      <c r="M20" s="12">
        <v>239</v>
      </c>
      <c r="N20" s="7">
        <v>470</v>
      </c>
      <c r="O20" s="7">
        <v>329</v>
      </c>
      <c r="P20" s="12"/>
      <c r="Q20" s="13">
        <v>4.4000000000000004</v>
      </c>
      <c r="R20" s="13">
        <f t="shared" si="2"/>
        <v>3.9600000000000004</v>
      </c>
      <c r="S20" s="14" t="s">
        <v>52</v>
      </c>
      <c r="T20" s="14"/>
      <c r="U20" s="75" t="s">
        <v>53</v>
      </c>
      <c r="V20" s="17" t="s">
        <v>54</v>
      </c>
      <c r="W20" s="18">
        <v>46266</v>
      </c>
      <c r="X20" s="19"/>
      <c r="Y20" s="12">
        <v>1</v>
      </c>
      <c r="Z20" s="12">
        <v>1</v>
      </c>
      <c r="AA20" s="12" t="s">
        <v>55</v>
      </c>
      <c r="AB20" s="414" t="s">
        <v>242</v>
      </c>
    </row>
    <row r="21" spans="1:45" s="91" customFormat="1" ht="14.4" thickBot="1" x14ac:dyDescent="0.3">
      <c r="A21" s="2" t="s">
        <v>155</v>
      </c>
      <c r="B21" s="3">
        <v>100060</v>
      </c>
      <c r="C21" s="3">
        <v>8591565130421</v>
      </c>
      <c r="D21" s="74" t="s">
        <v>829</v>
      </c>
      <c r="E21" s="1654">
        <v>320</v>
      </c>
      <c r="F21" s="187">
        <f t="shared" si="1"/>
        <v>393.6</v>
      </c>
      <c r="G21" s="924" t="s">
        <v>48</v>
      </c>
      <c r="H21" s="914">
        <v>0.27</v>
      </c>
      <c r="I21" s="12" t="s">
        <v>49</v>
      </c>
      <c r="J21" s="12" t="s">
        <v>50</v>
      </c>
      <c r="K21" s="12">
        <v>85161080</v>
      </c>
      <c r="L21" s="12" t="s">
        <v>56</v>
      </c>
      <c r="M21" s="12">
        <v>239</v>
      </c>
      <c r="N21" s="7">
        <v>470</v>
      </c>
      <c r="O21" s="7">
        <v>329</v>
      </c>
      <c r="P21" s="12"/>
      <c r="Q21" s="13">
        <v>4.4000000000000004</v>
      </c>
      <c r="R21" s="13">
        <f t="shared" si="2"/>
        <v>3.9600000000000004</v>
      </c>
      <c r="S21" s="14" t="s">
        <v>52</v>
      </c>
      <c r="T21" s="14"/>
      <c r="U21" s="75" t="s">
        <v>53</v>
      </c>
      <c r="V21" s="66" t="s">
        <v>54</v>
      </c>
      <c r="W21" s="18">
        <v>46266</v>
      </c>
      <c r="X21" s="19"/>
      <c r="Y21" s="12">
        <v>1</v>
      </c>
      <c r="Z21" s="12">
        <v>1</v>
      </c>
      <c r="AA21" s="12" t="s">
        <v>55</v>
      </c>
      <c r="AB21" s="414" t="s">
        <v>242</v>
      </c>
    </row>
    <row r="22" spans="1:45" s="853" customFormat="1" ht="19.95" customHeight="1" thickBot="1" x14ac:dyDescent="0.3">
      <c r="A22" s="998"/>
      <c r="B22" s="1000"/>
      <c r="C22" s="1000"/>
      <c r="D22" s="1001" t="s">
        <v>488</v>
      </c>
      <c r="E22" s="1002"/>
      <c r="F22" s="1003"/>
      <c r="G22" s="1004"/>
      <c r="H22" s="1005"/>
      <c r="I22" s="1006"/>
      <c r="J22" s="1006"/>
      <c r="K22" s="1006"/>
      <c r="L22" s="1006"/>
      <c r="M22" s="1006"/>
      <c r="N22" s="1007"/>
      <c r="O22" s="1007"/>
      <c r="P22" s="1006"/>
      <c r="Q22" s="1008"/>
      <c r="R22" s="1008"/>
      <c r="S22" s="1009"/>
      <c r="T22" s="1009"/>
      <c r="U22" s="1010"/>
      <c r="V22" s="999"/>
      <c r="W22" s="1011"/>
      <c r="X22" s="1011"/>
      <c r="Y22" s="1006"/>
      <c r="Z22" s="1006"/>
      <c r="AA22" s="1006"/>
      <c r="AB22" s="1012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</row>
    <row r="23" spans="1:45" s="98" customFormat="1" ht="16.2" thickBot="1" x14ac:dyDescent="0.3">
      <c r="A23" s="99"/>
      <c r="B23" s="1302"/>
      <c r="C23" s="100"/>
      <c r="D23" s="1293" t="s">
        <v>612</v>
      </c>
      <c r="E23" s="1013"/>
      <c r="F23" s="1014"/>
      <c r="G23" s="912"/>
      <c r="H23" s="916"/>
      <c r="I23" s="101"/>
      <c r="J23" s="101"/>
      <c r="K23" s="101"/>
      <c r="L23" s="101"/>
      <c r="M23" s="107"/>
      <c r="N23" s="583"/>
      <c r="O23" s="583"/>
      <c r="P23" s="107"/>
      <c r="Q23" s="103"/>
      <c r="R23" s="103"/>
      <c r="S23" s="107"/>
      <c r="T23" s="107"/>
      <c r="U23" s="108"/>
      <c r="V23" s="109"/>
      <c r="W23" s="106"/>
      <c r="X23" s="106"/>
      <c r="Y23" s="107"/>
      <c r="Z23" s="107"/>
      <c r="AA23" s="107"/>
      <c r="AB23" s="415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</row>
    <row r="24" spans="1:45" s="91" customFormat="1" x14ac:dyDescent="0.25">
      <c r="A24" s="625" t="s">
        <v>337</v>
      </c>
      <c r="B24" s="444">
        <v>100199</v>
      </c>
      <c r="C24" s="562">
        <v>3800035725988</v>
      </c>
      <c r="D24" s="359" t="s">
        <v>499</v>
      </c>
      <c r="E24" s="1657">
        <v>252</v>
      </c>
      <c r="F24" s="187">
        <f t="shared" si="1"/>
        <v>309.95999999999998</v>
      </c>
      <c r="G24" s="927" t="s">
        <v>59</v>
      </c>
      <c r="H24" s="914">
        <v>2.1</v>
      </c>
      <c r="I24" s="12" t="s">
        <v>49</v>
      </c>
      <c r="J24" s="12" t="s">
        <v>50</v>
      </c>
      <c r="K24" s="12">
        <v>85161080</v>
      </c>
      <c r="L24" s="12" t="s">
        <v>51</v>
      </c>
      <c r="M24" s="12">
        <v>387</v>
      </c>
      <c r="N24" s="7">
        <v>760</v>
      </c>
      <c r="O24" s="7">
        <v>410</v>
      </c>
      <c r="P24" s="289"/>
      <c r="Q24" s="13">
        <v>21.5</v>
      </c>
      <c r="R24" s="402">
        <f t="shared" ref="R24:R30" si="3">Q24*0.9</f>
        <v>19.350000000000001</v>
      </c>
      <c r="S24" s="14" t="s">
        <v>61</v>
      </c>
      <c r="T24" s="14"/>
      <c r="U24" s="15" t="s">
        <v>62</v>
      </c>
      <c r="V24" s="17" t="s">
        <v>63</v>
      </c>
      <c r="W24" s="18">
        <v>46266</v>
      </c>
      <c r="X24" s="454"/>
      <c r="Y24" s="12">
        <v>1</v>
      </c>
      <c r="Z24" s="12">
        <v>1</v>
      </c>
      <c r="AA24" s="12" t="s">
        <v>55</v>
      </c>
      <c r="AB24" s="414" t="s">
        <v>242</v>
      </c>
    </row>
    <row r="25" spans="1:45" s="91" customFormat="1" x14ac:dyDescent="0.25">
      <c r="A25" s="625" t="s">
        <v>338</v>
      </c>
      <c r="B25" s="444">
        <v>100210</v>
      </c>
      <c r="C25" s="3">
        <v>3800035725940</v>
      </c>
      <c r="D25" s="359" t="s">
        <v>490</v>
      </c>
      <c r="E25" s="1657">
        <v>293</v>
      </c>
      <c r="F25" s="187">
        <f t="shared" si="1"/>
        <v>360.39</v>
      </c>
      <c r="G25" s="927" t="s">
        <v>59</v>
      </c>
      <c r="H25" s="914">
        <v>2.1</v>
      </c>
      <c r="I25" s="12" t="s">
        <v>49</v>
      </c>
      <c r="J25" s="12" t="s">
        <v>50</v>
      </c>
      <c r="K25" s="12">
        <v>85161080</v>
      </c>
      <c r="L25" s="12" t="s">
        <v>51</v>
      </c>
      <c r="M25" s="12">
        <v>462</v>
      </c>
      <c r="N25" s="7">
        <v>835</v>
      </c>
      <c r="O25" s="7">
        <v>484</v>
      </c>
      <c r="P25" s="289"/>
      <c r="Q25" s="13">
        <v>28</v>
      </c>
      <c r="R25" s="402">
        <f t="shared" si="3"/>
        <v>25.2</v>
      </c>
      <c r="S25" s="14" t="s">
        <v>61</v>
      </c>
      <c r="T25" s="14"/>
      <c r="U25" s="15" t="s">
        <v>62</v>
      </c>
      <c r="V25" s="17" t="s">
        <v>63</v>
      </c>
      <c r="W25" s="18">
        <v>46266</v>
      </c>
      <c r="X25" s="454"/>
      <c r="Y25" s="12">
        <v>1</v>
      </c>
      <c r="Z25" s="12">
        <v>1</v>
      </c>
      <c r="AA25" s="12" t="s">
        <v>55</v>
      </c>
      <c r="AB25" s="414" t="s">
        <v>242</v>
      </c>
    </row>
    <row r="26" spans="1:45" s="91" customFormat="1" x14ac:dyDescent="0.25">
      <c r="A26" s="625" t="s">
        <v>339</v>
      </c>
      <c r="B26" s="444">
        <v>100309</v>
      </c>
      <c r="C26" s="562">
        <v>3800035722635</v>
      </c>
      <c r="D26" s="359" t="s">
        <v>495</v>
      </c>
      <c r="E26" s="1657">
        <v>300</v>
      </c>
      <c r="F26" s="187">
        <f t="shared" si="1"/>
        <v>369</v>
      </c>
      <c r="G26" s="927" t="s">
        <v>59</v>
      </c>
      <c r="H26" s="914">
        <v>2.1</v>
      </c>
      <c r="I26" s="12" t="s">
        <v>49</v>
      </c>
      <c r="J26" s="12" t="s">
        <v>50</v>
      </c>
      <c r="K26" s="12">
        <v>85161080</v>
      </c>
      <c r="L26" s="12" t="s">
        <v>51</v>
      </c>
      <c r="M26" s="12">
        <v>387</v>
      </c>
      <c r="N26" s="7">
        <v>1125</v>
      </c>
      <c r="O26" s="7">
        <v>410</v>
      </c>
      <c r="P26" s="289"/>
      <c r="Q26" s="13">
        <v>30</v>
      </c>
      <c r="R26" s="402">
        <f t="shared" si="3"/>
        <v>27</v>
      </c>
      <c r="S26" s="14" t="s">
        <v>61</v>
      </c>
      <c r="T26" s="14"/>
      <c r="U26" s="15" t="s">
        <v>62</v>
      </c>
      <c r="V26" s="17" t="s">
        <v>63</v>
      </c>
      <c r="W26" s="18">
        <v>46266</v>
      </c>
      <c r="X26" s="454"/>
      <c r="Y26" s="12">
        <v>1</v>
      </c>
      <c r="Z26" s="12">
        <v>1</v>
      </c>
      <c r="AA26" s="12" t="s">
        <v>55</v>
      </c>
      <c r="AB26" s="414" t="s">
        <v>242</v>
      </c>
    </row>
    <row r="27" spans="1:45" s="91" customFormat="1" x14ac:dyDescent="0.25">
      <c r="A27" s="625" t="s">
        <v>340</v>
      </c>
      <c r="B27" s="444">
        <v>100310</v>
      </c>
      <c r="C27" s="562">
        <v>3800035725957</v>
      </c>
      <c r="D27" s="359" t="s">
        <v>491</v>
      </c>
      <c r="E27" s="1657">
        <v>310</v>
      </c>
      <c r="F27" s="187">
        <f t="shared" si="1"/>
        <v>381.3</v>
      </c>
      <c r="G27" s="927" t="s">
        <v>59</v>
      </c>
      <c r="H27" s="914">
        <v>2.1</v>
      </c>
      <c r="I27" s="12" t="s">
        <v>49</v>
      </c>
      <c r="J27" s="12" t="s">
        <v>50</v>
      </c>
      <c r="K27" s="12">
        <v>85161080</v>
      </c>
      <c r="L27" s="12" t="s">
        <v>51</v>
      </c>
      <c r="M27" s="12">
        <v>462</v>
      </c>
      <c r="N27" s="7">
        <v>1005</v>
      </c>
      <c r="O27" s="7">
        <v>484</v>
      </c>
      <c r="P27" s="289"/>
      <c r="Q27" s="13">
        <v>33</v>
      </c>
      <c r="R27" s="402">
        <f t="shared" si="3"/>
        <v>29.7</v>
      </c>
      <c r="S27" s="14" t="s">
        <v>61</v>
      </c>
      <c r="T27" s="14"/>
      <c r="U27" s="15" t="s">
        <v>62</v>
      </c>
      <c r="V27" s="17" t="s">
        <v>63</v>
      </c>
      <c r="W27" s="18">
        <v>46266</v>
      </c>
      <c r="X27" s="454"/>
      <c r="Y27" s="12">
        <v>1</v>
      </c>
      <c r="Z27" s="12">
        <v>1</v>
      </c>
      <c r="AA27" s="12" t="s">
        <v>55</v>
      </c>
      <c r="AB27" s="414" t="s">
        <v>242</v>
      </c>
    </row>
    <row r="28" spans="1:45" s="91" customFormat="1" x14ac:dyDescent="0.25">
      <c r="A28" s="625" t="s">
        <v>341</v>
      </c>
      <c r="B28" s="444">
        <v>100314</v>
      </c>
      <c r="C28" s="562">
        <v>3800035725964</v>
      </c>
      <c r="D28" s="359" t="s">
        <v>492</v>
      </c>
      <c r="E28" s="1657">
        <v>340</v>
      </c>
      <c r="F28" s="187">
        <f t="shared" si="1"/>
        <v>418.2</v>
      </c>
      <c r="G28" s="927" t="s">
        <v>59</v>
      </c>
      <c r="H28" s="914">
        <v>2.1</v>
      </c>
      <c r="I28" s="12" t="s">
        <v>49</v>
      </c>
      <c r="J28" s="12" t="s">
        <v>50</v>
      </c>
      <c r="K28" s="12">
        <v>85161080</v>
      </c>
      <c r="L28" s="12" t="s">
        <v>51</v>
      </c>
      <c r="M28" s="12">
        <v>462</v>
      </c>
      <c r="N28" s="7">
        <v>1170</v>
      </c>
      <c r="O28" s="7">
        <v>484</v>
      </c>
      <c r="P28" s="289"/>
      <c r="Q28" s="13">
        <v>37</v>
      </c>
      <c r="R28" s="402">
        <f t="shared" si="3"/>
        <v>33.300000000000004</v>
      </c>
      <c r="S28" s="14" t="s">
        <v>61</v>
      </c>
      <c r="T28" s="14"/>
      <c r="U28" s="15" t="s">
        <v>62</v>
      </c>
      <c r="V28" s="17" t="s">
        <v>63</v>
      </c>
      <c r="W28" s="18">
        <v>46266</v>
      </c>
      <c r="X28" s="454"/>
      <c r="Y28" s="12">
        <v>1</v>
      </c>
      <c r="Z28" s="12">
        <v>1</v>
      </c>
      <c r="AA28" s="12" t="s">
        <v>55</v>
      </c>
      <c r="AB28" s="414" t="s">
        <v>242</v>
      </c>
    </row>
    <row r="29" spans="1:45" s="91" customFormat="1" x14ac:dyDescent="0.25">
      <c r="A29" s="625" t="s">
        <v>342</v>
      </c>
      <c r="B29" s="444">
        <v>100315</v>
      </c>
      <c r="C29" s="562">
        <v>3800035720167</v>
      </c>
      <c r="D29" s="359" t="s">
        <v>493</v>
      </c>
      <c r="E29" s="1657">
        <v>480</v>
      </c>
      <c r="F29" s="187">
        <f t="shared" si="1"/>
        <v>590.4</v>
      </c>
      <c r="G29" s="927" t="s">
        <v>59</v>
      </c>
      <c r="H29" s="914">
        <v>2.1</v>
      </c>
      <c r="I29" s="12" t="s">
        <v>49</v>
      </c>
      <c r="J29" s="12" t="s">
        <v>50</v>
      </c>
      <c r="K29" s="12">
        <v>85161080</v>
      </c>
      <c r="L29" s="12" t="s">
        <v>51</v>
      </c>
      <c r="M29" s="12">
        <v>586</v>
      </c>
      <c r="N29" s="7">
        <v>1015</v>
      </c>
      <c r="O29" s="7">
        <v>600</v>
      </c>
      <c r="P29" s="289"/>
      <c r="Q29" s="13">
        <v>52</v>
      </c>
      <c r="R29" s="402">
        <f t="shared" si="3"/>
        <v>46.800000000000004</v>
      </c>
      <c r="S29" s="14" t="s">
        <v>61</v>
      </c>
      <c r="T29" s="14"/>
      <c r="U29" s="15" t="s">
        <v>62</v>
      </c>
      <c r="V29" s="17" t="s">
        <v>63</v>
      </c>
      <c r="W29" s="18">
        <v>46266</v>
      </c>
      <c r="X29" s="454"/>
      <c r="Y29" s="12">
        <v>1</v>
      </c>
      <c r="Z29" s="12">
        <v>1</v>
      </c>
      <c r="AA29" s="12" t="s">
        <v>55</v>
      </c>
      <c r="AB29" s="414" t="s">
        <v>242</v>
      </c>
    </row>
    <row r="30" spans="1:45" s="91" customFormat="1" ht="14.4" thickBot="1" x14ac:dyDescent="0.3">
      <c r="A30" s="625" t="s">
        <v>343</v>
      </c>
      <c r="B30" s="444">
        <v>100331</v>
      </c>
      <c r="C30" s="3" t="s">
        <v>344</v>
      </c>
      <c r="D30" s="359" t="s">
        <v>494</v>
      </c>
      <c r="E30" s="1657">
        <v>550</v>
      </c>
      <c r="F30" s="187">
        <f t="shared" si="1"/>
        <v>676.5</v>
      </c>
      <c r="G30" s="927" t="s">
        <v>59</v>
      </c>
      <c r="H30" s="914">
        <v>2.1</v>
      </c>
      <c r="I30" s="12" t="s">
        <v>49</v>
      </c>
      <c r="J30" s="12" t="s">
        <v>50</v>
      </c>
      <c r="K30" s="12">
        <v>85161080</v>
      </c>
      <c r="L30" s="12" t="s">
        <v>51</v>
      </c>
      <c r="M30" s="12">
        <v>586</v>
      </c>
      <c r="N30" s="7">
        <v>1255</v>
      </c>
      <c r="O30" s="7">
        <v>600</v>
      </c>
      <c r="P30" s="289"/>
      <c r="Q30" s="13">
        <v>64</v>
      </c>
      <c r="R30" s="290">
        <f t="shared" si="3"/>
        <v>57.6</v>
      </c>
      <c r="S30" s="14" t="s">
        <v>61</v>
      </c>
      <c r="T30" s="14"/>
      <c r="U30" s="15" t="s">
        <v>62</v>
      </c>
      <c r="V30" s="17" t="s">
        <v>63</v>
      </c>
      <c r="W30" s="18">
        <v>46266</v>
      </c>
      <c r="X30" s="454"/>
      <c r="Y30" s="12">
        <v>1</v>
      </c>
      <c r="Z30" s="12">
        <v>1</v>
      </c>
      <c r="AA30" s="12" t="s">
        <v>55</v>
      </c>
      <c r="AB30" s="414" t="s">
        <v>242</v>
      </c>
    </row>
    <row r="31" spans="1:45" s="91" customFormat="1" ht="18" thickBot="1" x14ac:dyDescent="0.3">
      <c r="A31" s="1076"/>
      <c r="B31" s="1078"/>
      <c r="C31" s="1078"/>
      <c r="D31" s="1079" t="s">
        <v>498</v>
      </c>
      <c r="E31" s="1080"/>
      <c r="F31" s="1081"/>
      <c r="G31" s="1082"/>
      <c r="H31" s="1083"/>
      <c r="I31" s="1084"/>
      <c r="J31" s="1084"/>
      <c r="K31" s="1084"/>
      <c r="L31" s="1084"/>
      <c r="M31" s="1084"/>
      <c r="N31" s="1085"/>
      <c r="O31" s="1085"/>
      <c r="P31" s="1084"/>
      <c r="Q31" s="1086"/>
      <c r="R31" s="1086"/>
      <c r="S31" s="1087"/>
      <c r="T31" s="1087"/>
      <c r="U31" s="1088"/>
      <c r="V31" s="1077"/>
      <c r="W31" s="1089"/>
      <c r="X31" s="1089"/>
      <c r="Y31" s="1084"/>
      <c r="Z31" s="1084"/>
      <c r="AA31" s="1084"/>
      <c r="AB31" s="1090"/>
    </row>
    <row r="32" spans="1:45" s="113" customFormat="1" ht="16.2" thickBot="1" x14ac:dyDescent="0.3">
      <c r="A32" s="470"/>
      <c r="B32" s="1303"/>
      <c r="C32" s="471"/>
      <c r="D32" s="1294" t="s">
        <v>516</v>
      </c>
      <c r="E32" s="265"/>
      <c r="F32" s="266"/>
      <c r="G32" s="931"/>
      <c r="H32" s="932"/>
      <c r="I32" s="111"/>
      <c r="J32" s="111"/>
      <c r="K32" s="111"/>
      <c r="L32" s="111"/>
      <c r="M32" s="112"/>
      <c r="N32" s="586"/>
      <c r="O32" s="586"/>
      <c r="P32" s="112"/>
      <c r="Q32" s="401"/>
      <c r="R32" s="401"/>
      <c r="S32" s="112"/>
      <c r="T32" s="112"/>
      <c r="U32" s="1074"/>
      <c r="V32" s="110"/>
      <c r="W32" s="1075"/>
      <c r="X32" s="721"/>
      <c r="Y32" s="112"/>
      <c r="Z32" s="112"/>
      <c r="AA32" s="112"/>
      <c r="AB32" s="722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</row>
    <row r="33" spans="1:45" s="91" customFormat="1" x14ac:dyDescent="0.25">
      <c r="A33" s="2" t="s">
        <v>34</v>
      </c>
      <c r="B33" s="3">
        <v>101304</v>
      </c>
      <c r="C33" s="12" t="s">
        <v>35</v>
      </c>
      <c r="D33" s="74" t="s">
        <v>619</v>
      </c>
      <c r="E33" s="1654">
        <v>250</v>
      </c>
      <c r="F33" s="187">
        <f t="shared" si="1"/>
        <v>307.5</v>
      </c>
      <c r="G33" s="927" t="s">
        <v>59</v>
      </c>
      <c r="H33" s="914">
        <v>2.1</v>
      </c>
      <c r="I33" s="12" t="s">
        <v>49</v>
      </c>
      <c r="J33" s="12" t="s">
        <v>50</v>
      </c>
      <c r="K33" s="12">
        <v>85161080</v>
      </c>
      <c r="L33" s="12" t="s">
        <v>51</v>
      </c>
      <c r="M33" s="12">
        <v>825</v>
      </c>
      <c r="N33" s="7">
        <v>460</v>
      </c>
      <c r="O33" s="7">
        <v>825</v>
      </c>
      <c r="P33" s="12"/>
      <c r="Q33" s="3">
        <v>24.5</v>
      </c>
      <c r="R33" s="12">
        <f t="shared" ref="R33:R37" si="4">Q33*0.9</f>
        <v>22.05</v>
      </c>
      <c r="S33" s="14" t="s">
        <v>57</v>
      </c>
      <c r="T33" s="12"/>
      <c r="U33" s="15" t="s">
        <v>62</v>
      </c>
      <c r="V33" s="12" t="s">
        <v>63</v>
      </c>
      <c r="W33" s="18">
        <v>46266</v>
      </c>
      <c r="X33" s="19"/>
      <c r="Y33" s="12">
        <v>1</v>
      </c>
      <c r="Z33" s="12">
        <v>1</v>
      </c>
      <c r="AA33" s="12" t="s">
        <v>55</v>
      </c>
      <c r="AB33" s="414" t="s">
        <v>242</v>
      </c>
    </row>
    <row r="34" spans="1:45" s="91" customFormat="1" x14ac:dyDescent="0.25">
      <c r="A34" s="2" t="s">
        <v>36</v>
      </c>
      <c r="B34" s="3">
        <v>101305</v>
      </c>
      <c r="C34" s="3">
        <v>3800035743166</v>
      </c>
      <c r="D34" s="74" t="s">
        <v>620</v>
      </c>
      <c r="E34" s="1654">
        <v>284</v>
      </c>
      <c r="F34" s="187">
        <f t="shared" si="1"/>
        <v>349.32</v>
      </c>
      <c r="G34" s="927" t="s">
        <v>59</v>
      </c>
      <c r="H34" s="914">
        <v>2.1</v>
      </c>
      <c r="I34" s="12" t="s">
        <v>49</v>
      </c>
      <c r="J34" s="12" t="s">
        <v>50</v>
      </c>
      <c r="K34" s="12">
        <v>85161080</v>
      </c>
      <c r="L34" s="12" t="s">
        <v>51</v>
      </c>
      <c r="M34" s="12">
        <v>1000</v>
      </c>
      <c r="N34" s="7">
        <v>460</v>
      </c>
      <c r="O34" s="7">
        <v>1000</v>
      </c>
      <c r="P34" s="12"/>
      <c r="Q34" s="3">
        <v>29.5</v>
      </c>
      <c r="R34" s="12">
        <f t="shared" si="4"/>
        <v>26.55</v>
      </c>
      <c r="S34" s="14" t="s">
        <v>57</v>
      </c>
      <c r="T34" s="12"/>
      <c r="U34" s="15" t="s">
        <v>62</v>
      </c>
      <c r="V34" s="12" t="s">
        <v>63</v>
      </c>
      <c r="W34" s="18">
        <v>46266</v>
      </c>
      <c r="X34" s="19"/>
      <c r="Y34" s="12">
        <v>1</v>
      </c>
      <c r="Z34" s="12">
        <v>1</v>
      </c>
      <c r="AA34" s="12" t="s">
        <v>55</v>
      </c>
      <c r="AB34" s="414" t="s">
        <v>242</v>
      </c>
    </row>
    <row r="35" spans="1:45" s="91" customFormat="1" x14ac:dyDescent="0.25">
      <c r="A35" s="2" t="s">
        <v>37</v>
      </c>
      <c r="B35" s="3">
        <v>101306</v>
      </c>
      <c r="C35" s="3">
        <v>3800035743173</v>
      </c>
      <c r="D35" s="74" t="s">
        <v>621</v>
      </c>
      <c r="E35" s="1654">
        <v>295</v>
      </c>
      <c r="F35" s="187">
        <f t="shared" si="1"/>
        <v>362.85</v>
      </c>
      <c r="G35" s="927" t="s">
        <v>59</v>
      </c>
      <c r="H35" s="914">
        <v>2.1</v>
      </c>
      <c r="I35" s="12" t="s">
        <v>49</v>
      </c>
      <c r="J35" s="12" t="s">
        <v>50</v>
      </c>
      <c r="K35" s="12">
        <v>85161080</v>
      </c>
      <c r="L35" s="12" t="s">
        <v>51</v>
      </c>
      <c r="M35" s="12">
        <v>1165</v>
      </c>
      <c r="N35" s="7">
        <v>460</v>
      </c>
      <c r="O35" s="7">
        <v>1165</v>
      </c>
      <c r="P35" s="12"/>
      <c r="Q35" s="3">
        <v>33</v>
      </c>
      <c r="R35" s="12">
        <f t="shared" si="4"/>
        <v>29.7</v>
      </c>
      <c r="S35" s="14" t="s">
        <v>57</v>
      </c>
      <c r="T35" s="12"/>
      <c r="U35" s="15" t="s">
        <v>62</v>
      </c>
      <c r="V35" s="12" t="s">
        <v>63</v>
      </c>
      <c r="W35" s="18">
        <v>46266</v>
      </c>
      <c r="X35" s="19"/>
      <c r="Y35" s="12">
        <v>1</v>
      </c>
      <c r="Z35" s="12">
        <v>1</v>
      </c>
      <c r="AA35" s="12" t="s">
        <v>55</v>
      </c>
      <c r="AB35" s="414" t="s">
        <v>242</v>
      </c>
    </row>
    <row r="36" spans="1:45" s="91" customFormat="1" x14ac:dyDescent="0.25">
      <c r="A36" s="2" t="s">
        <v>38</v>
      </c>
      <c r="B36" s="3">
        <v>101310</v>
      </c>
      <c r="C36" s="8">
        <v>3800035767704</v>
      </c>
      <c r="D36" s="74" t="s">
        <v>622</v>
      </c>
      <c r="E36" s="1654">
        <v>465</v>
      </c>
      <c r="F36" s="187">
        <f t="shared" si="1"/>
        <v>571.95000000000005</v>
      </c>
      <c r="G36" s="927" t="s">
        <v>59</v>
      </c>
      <c r="H36" s="914">
        <v>2.1</v>
      </c>
      <c r="I36" s="12" t="s">
        <v>49</v>
      </c>
      <c r="J36" s="12" t="s">
        <v>50</v>
      </c>
      <c r="K36" s="12">
        <v>85161080</v>
      </c>
      <c r="L36" s="12" t="s">
        <v>51</v>
      </c>
      <c r="M36" s="12">
        <v>1015</v>
      </c>
      <c r="N36" s="7">
        <v>586</v>
      </c>
      <c r="O36" s="7">
        <v>1015</v>
      </c>
      <c r="P36" s="11"/>
      <c r="Q36" s="83">
        <v>51</v>
      </c>
      <c r="R36" s="12">
        <f t="shared" si="4"/>
        <v>45.9</v>
      </c>
      <c r="S36" s="14" t="s">
        <v>57</v>
      </c>
      <c r="T36" s="11"/>
      <c r="U36" s="15" t="s">
        <v>62</v>
      </c>
      <c r="V36" s="12" t="s">
        <v>63</v>
      </c>
      <c r="W36" s="18">
        <v>46266</v>
      </c>
      <c r="X36" s="19"/>
      <c r="Y36" s="12">
        <v>1</v>
      </c>
      <c r="Z36" s="12">
        <v>1</v>
      </c>
      <c r="AA36" s="12" t="s">
        <v>55</v>
      </c>
      <c r="AB36" s="414" t="s">
        <v>242</v>
      </c>
    </row>
    <row r="37" spans="1:45" s="91" customFormat="1" ht="14.4" thickBot="1" x14ac:dyDescent="0.3">
      <c r="A37" s="2" t="s">
        <v>39</v>
      </c>
      <c r="B37" s="3">
        <v>101311</v>
      </c>
      <c r="C37" s="8">
        <v>3800035767711</v>
      </c>
      <c r="D37" s="74" t="s">
        <v>623</v>
      </c>
      <c r="E37" s="1654">
        <v>545</v>
      </c>
      <c r="F37" s="187">
        <f t="shared" si="1"/>
        <v>670.35</v>
      </c>
      <c r="G37" s="927" t="s">
        <v>59</v>
      </c>
      <c r="H37" s="914">
        <v>2.1</v>
      </c>
      <c r="I37" s="12" t="s">
        <v>49</v>
      </c>
      <c r="J37" s="12" t="s">
        <v>50</v>
      </c>
      <c r="K37" s="12">
        <v>85161080</v>
      </c>
      <c r="L37" s="12" t="s">
        <v>51</v>
      </c>
      <c r="M37" s="12">
        <v>1255</v>
      </c>
      <c r="N37" s="7">
        <v>586</v>
      </c>
      <c r="O37" s="7">
        <v>1255</v>
      </c>
      <c r="P37" s="11"/>
      <c r="Q37" s="83">
        <v>56</v>
      </c>
      <c r="R37" s="12">
        <f t="shared" si="4"/>
        <v>50.4</v>
      </c>
      <c r="S37" s="14" t="s">
        <v>57</v>
      </c>
      <c r="T37" s="11"/>
      <c r="U37" s="15" t="s">
        <v>62</v>
      </c>
      <c r="V37" s="12" t="s">
        <v>63</v>
      </c>
      <c r="W37" s="18">
        <v>46266</v>
      </c>
      <c r="X37" s="19"/>
      <c r="Y37" s="12">
        <v>1</v>
      </c>
      <c r="Z37" s="12">
        <v>1</v>
      </c>
      <c r="AA37" s="12" t="s">
        <v>55</v>
      </c>
      <c r="AB37" s="414" t="s">
        <v>242</v>
      </c>
    </row>
    <row r="38" spans="1:45" s="113" customFormat="1" ht="16.2" thickBot="1" x14ac:dyDescent="0.3">
      <c r="A38" s="99"/>
      <c r="B38" s="1302"/>
      <c r="C38" s="100"/>
      <c r="D38" s="1293" t="s">
        <v>611</v>
      </c>
      <c r="E38" s="265"/>
      <c r="F38" s="266"/>
      <c r="G38" s="912"/>
      <c r="H38" s="916"/>
      <c r="I38" s="101"/>
      <c r="J38" s="101"/>
      <c r="K38" s="101"/>
      <c r="L38" s="101"/>
      <c r="M38" s="107"/>
      <c r="N38" s="583"/>
      <c r="O38" s="583"/>
      <c r="P38" s="107"/>
      <c r="Q38" s="103"/>
      <c r="R38" s="103"/>
      <c r="S38" s="107"/>
      <c r="T38" s="469"/>
      <c r="U38" s="108"/>
      <c r="V38" s="109"/>
      <c r="W38" s="106"/>
      <c r="X38" s="106"/>
      <c r="Y38" s="107"/>
      <c r="Z38" s="107"/>
      <c r="AA38" s="107"/>
      <c r="AB38" s="415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</row>
    <row r="39" spans="1:45" s="84" customFormat="1" x14ac:dyDescent="0.25">
      <c r="A39" s="38" t="s">
        <v>424</v>
      </c>
      <c r="B39" s="39">
        <v>100332</v>
      </c>
      <c r="C39" s="39">
        <v>3800035738926</v>
      </c>
      <c r="D39" s="38" t="s">
        <v>506</v>
      </c>
      <c r="E39" s="1653">
        <v>340</v>
      </c>
      <c r="F39" s="187">
        <f t="shared" si="1"/>
        <v>418.2</v>
      </c>
      <c r="G39" s="933" t="s">
        <v>59</v>
      </c>
      <c r="H39" s="971">
        <v>2.1</v>
      </c>
      <c r="I39" s="55" t="s">
        <v>49</v>
      </c>
      <c r="J39" s="55" t="s">
        <v>50</v>
      </c>
      <c r="K39" s="55">
        <v>85161080</v>
      </c>
      <c r="L39" s="55" t="s">
        <v>51</v>
      </c>
      <c r="M39" s="55">
        <v>410</v>
      </c>
      <c r="N39" s="61">
        <v>1125</v>
      </c>
      <c r="O39" s="61">
        <v>410</v>
      </c>
      <c r="P39" s="55"/>
      <c r="Q39" s="56">
        <v>32</v>
      </c>
      <c r="R39" s="56">
        <f t="shared" ref="R39:R46" si="5">Q39*0.9</f>
        <v>28.8</v>
      </c>
      <c r="S39" s="1350" t="s">
        <v>65</v>
      </c>
      <c r="T39" s="57"/>
      <c r="U39" s="530" t="s">
        <v>62</v>
      </c>
      <c r="V39" s="304" t="s">
        <v>63</v>
      </c>
      <c r="W39" s="18">
        <v>46266</v>
      </c>
      <c r="X39" s="448"/>
      <c r="Y39" s="55">
        <v>1</v>
      </c>
      <c r="Z39" s="55">
        <v>1</v>
      </c>
      <c r="AA39" s="55" t="s">
        <v>55</v>
      </c>
      <c r="AB39" s="429" t="s">
        <v>242</v>
      </c>
    </row>
    <row r="40" spans="1:45" s="84" customFormat="1" x14ac:dyDescent="0.25">
      <c r="A40" s="2" t="s">
        <v>425</v>
      </c>
      <c r="B40" s="3">
        <v>100333</v>
      </c>
      <c r="C40" s="3">
        <v>3800035738933</v>
      </c>
      <c r="D40" s="2" t="s">
        <v>502</v>
      </c>
      <c r="E40" s="1654">
        <v>340</v>
      </c>
      <c r="F40" s="187">
        <f t="shared" si="1"/>
        <v>418.2</v>
      </c>
      <c r="G40" s="927" t="s">
        <v>59</v>
      </c>
      <c r="H40" s="914">
        <v>2.1</v>
      </c>
      <c r="I40" s="12" t="s">
        <v>49</v>
      </c>
      <c r="J40" s="12" t="s">
        <v>50</v>
      </c>
      <c r="K40" s="12">
        <v>85161080</v>
      </c>
      <c r="L40" s="12" t="s">
        <v>51</v>
      </c>
      <c r="M40" s="12">
        <v>410</v>
      </c>
      <c r="N40" s="7">
        <v>1125</v>
      </c>
      <c r="O40" s="7">
        <v>410</v>
      </c>
      <c r="P40" s="12"/>
      <c r="Q40" s="13">
        <v>32</v>
      </c>
      <c r="R40" s="13">
        <f t="shared" si="5"/>
        <v>28.8</v>
      </c>
      <c r="S40" s="1351" t="s">
        <v>65</v>
      </c>
      <c r="T40" s="14"/>
      <c r="U40" s="369" t="s">
        <v>62</v>
      </c>
      <c r="V40" s="300" t="s">
        <v>63</v>
      </c>
      <c r="W40" s="18">
        <v>46266</v>
      </c>
      <c r="X40" s="19"/>
      <c r="Y40" s="12">
        <v>1</v>
      </c>
      <c r="Z40" s="12">
        <v>1</v>
      </c>
      <c r="AA40" s="12" t="s">
        <v>55</v>
      </c>
      <c r="AB40" s="414" t="s">
        <v>242</v>
      </c>
    </row>
    <row r="41" spans="1:45" s="84" customFormat="1" x14ac:dyDescent="0.25">
      <c r="A41" s="2" t="s">
        <v>426</v>
      </c>
      <c r="B41" s="3">
        <v>100498</v>
      </c>
      <c r="C41" s="3">
        <v>3800035739374</v>
      </c>
      <c r="D41" s="2" t="s">
        <v>507</v>
      </c>
      <c r="E41" s="1654">
        <v>430</v>
      </c>
      <c r="F41" s="187">
        <f t="shared" si="1"/>
        <v>528.9</v>
      </c>
      <c r="G41" s="927" t="s">
        <v>59</v>
      </c>
      <c r="H41" s="914">
        <v>2.1</v>
      </c>
      <c r="I41" s="12" t="s">
        <v>49</v>
      </c>
      <c r="J41" s="12" t="s">
        <v>50</v>
      </c>
      <c r="K41" s="12">
        <v>85161080</v>
      </c>
      <c r="L41" s="12" t="s">
        <v>51</v>
      </c>
      <c r="M41" s="12">
        <v>484</v>
      </c>
      <c r="N41" s="7">
        <v>1170</v>
      </c>
      <c r="O41" s="7">
        <v>484</v>
      </c>
      <c r="P41" s="12"/>
      <c r="Q41" s="13">
        <v>42.5</v>
      </c>
      <c r="R41" s="13">
        <f t="shared" si="5"/>
        <v>38.25</v>
      </c>
      <c r="S41" s="1351" t="s">
        <v>65</v>
      </c>
      <c r="T41" s="14"/>
      <c r="U41" s="369" t="s">
        <v>62</v>
      </c>
      <c r="V41" s="300" t="s">
        <v>63</v>
      </c>
      <c r="W41" s="18">
        <v>46266</v>
      </c>
      <c r="X41" s="19"/>
      <c r="Y41" s="12">
        <v>1</v>
      </c>
      <c r="Z41" s="12">
        <v>1</v>
      </c>
      <c r="AA41" s="12" t="s">
        <v>55</v>
      </c>
      <c r="AB41" s="414" t="s">
        <v>242</v>
      </c>
    </row>
    <row r="42" spans="1:45" s="84" customFormat="1" x14ac:dyDescent="0.25">
      <c r="A42" s="2" t="s">
        <v>427</v>
      </c>
      <c r="B42" s="3">
        <v>100499</v>
      </c>
      <c r="C42" s="3">
        <v>3800035739381</v>
      </c>
      <c r="D42" s="2" t="s">
        <v>503</v>
      </c>
      <c r="E42" s="1654">
        <v>430</v>
      </c>
      <c r="F42" s="187">
        <f t="shared" si="1"/>
        <v>528.9</v>
      </c>
      <c r="G42" s="927" t="s">
        <v>59</v>
      </c>
      <c r="H42" s="914">
        <v>2.1</v>
      </c>
      <c r="I42" s="12" t="s">
        <v>49</v>
      </c>
      <c r="J42" s="12" t="s">
        <v>50</v>
      </c>
      <c r="K42" s="12">
        <v>85161080</v>
      </c>
      <c r="L42" s="12" t="s">
        <v>51</v>
      </c>
      <c r="M42" s="12">
        <v>484</v>
      </c>
      <c r="N42" s="7">
        <v>1170</v>
      </c>
      <c r="O42" s="7">
        <v>484</v>
      </c>
      <c r="P42" s="12"/>
      <c r="Q42" s="13">
        <v>42.5</v>
      </c>
      <c r="R42" s="13">
        <f t="shared" si="5"/>
        <v>38.25</v>
      </c>
      <c r="S42" s="1351" t="s">
        <v>65</v>
      </c>
      <c r="T42" s="14"/>
      <c r="U42" s="369" t="s">
        <v>62</v>
      </c>
      <c r="V42" s="300" t="s">
        <v>63</v>
      </c>
      <c r="W42" s="18">
        <v>46266</v>
      </c>
      <c r="X42" s="19"/>
      <c r="Y42" s="12">
        <v>1</v>
      </c>
      <c r="Z42" s="12">
        <v>1</v>
      </c>
      <c r="AA42" s="12" t="s">
        <v>55</v>
      </c>
      <c r="AB42" s="414" t="s">
        <v>242</v>
      </c>
    </row>
    <row r="43" spans="1:45" s="84" customFormat="1" x14ac:dyDescent="0.25">
      <c r="A43" s="541" t="s">
        <v>428</v>
      </c>
      <c r="B43" s="3">
        <v>100506</v>
      </c>
      <c r="C43" s="3">
        <v>3800035739398</v>
      </c>
      <c r="D43" s="541" t="s">
        <v>508</v>
      </c>
      <c r="E43" s="1654">
        <v>530</v>
      </c>
      <c r="F43" s="187">
        <f t="shared" si="1"/>
        <v>651.9</v>
      </c>
      <c r="G43" s="927" t="s">
        <v>59</v>
      </c>
      <c r="H43" s="914">
        <v>2.1</v>
      </c>
      <c r="I43" s="12" t="s">
        <v>49</v>
      </c>
      <c r="J43" s="12" t="s">
        <v>50</v>
      </c>
      <c r="K43" s="12">
        <v>85161080</v>
      </c>
      <c r="L43" s="12" t="s">
        <v>51</v>
      </c>
      <c r="M43" s="12">
        <v>586</v>
      </c>
      <c r="N43" s="7">
        <v>1015</v>
      </c>
      <c r="O43" s="7">
        <v>600</v>
      </c>
      <c r="P43" s="12"/>
      <c r="Q43" s="13">
        <v>61.5</v>
      </c>
      <c r="R43" s="13">
        <f t="shared" si="5"/>
        <v>55.35</v>
      </c>
      <c r="S43" s="1351" t="s">
        <v>65</v>
      </c>
      <c r="T43" s="14"/>
      <c r="U43" s="369" t="s">
        <v>62</v>
      </c>
      <c r="V43" s="300" t="s">
        <v>63</v>
      </c>
      <c r="W43" s="18">
        <v>46266</v>
      </c>
      <c r="X43" s="19"/>
      <c r="Y43" s="12">
        <v>1</v>
      </c>
      <c r="Z43" s="12">
        <v>1</v>
      </c>
      <c r="AA43" s="12" t="s">
        <v>55</v>
      </c>
      <c r="AB43" s="414" t="s">
        <v>242</v>
      </c>
    </row>
    <row r="44" spans="1:45" s="84" customFormat="1" x14ac:dyDescent="0.25">
      <c r="A44" s="541" t="s">
        <v>429</v>
      </c>
      <c r="B44" s="3">
        <v>100507</v>
      </c>
      <c r="C44" s="3">
        <v>3800035739404</v>
      </c>
      <c r="D44" s="541" t="s">
        <v>504</v>
      </c>
      <c r="E44" s="1654">
        <v>530</v>
      </c>
      <c r="F44" s="187">
        <f t="shared" si="1"/>
        <v>651.9</v>
      </c>
      <c r="G44" s="927" t="s">
        <v>59</v>
      </c>
      <c r="H44" s="914">
        <v>2.1</v>
      </c>
      <c r="I44" s="12" t="s">
        <v>49</v>
      </c>
      <c r="J44" s="12" t="s">
        <v>50</v>
      </c>
      <c r="K44" s="12">
        <v>85161080</v>
      </c>
      <c r="L44" s="12" t="s">
        <v>51</v>
      </c>
      <c r="M44" s="12">
        <v>586</v>
      </c>
      <c r="N44" s="7">
        <v>1015</v>
      </c>
      <c r="O44" s="7">
        <v>600</v>
      </c>
      <c r="P44" s="12"/>
      <c r="Q44" s="13">
        <v>61.5</v>
      </c>
      <c r="R44" s="13">
        <f t="shared" si="5"/>
        <v>55.35</v>
      </c>
      <c r="S44" s="1351" t="s">
        <v>65</v>
      </c>
      <c r="T44" s="14"/>
      <c r="U44" s="369" t="s">
        <v>62</v>
      </c>
      <c r="V44" s="300" t="s">
        <v>63</v>
      </c>
      <c r="W44" s="18">
        <v>46266</v>
      </c>
      <c r="X44" s="19"/>
      <c r="Y44" s="12">
        <v>1</v>
      </c>
      <c r="Z44" s="12">
        <v>1</v>
      </c>
      <c r="AA44" s="12" t="s">
        <v>55</v>
      </c>
      <c r="AB44" s="414" t="s">
        <v>242</v>
      </c>
    </row>
    <row r="45" spans="1:45" s="84" customFormat="1" x14ac:dyDescent="0.25">
      <c r="A45" s="541" t="s">
        <v>430</v>
      </c>
      <c r="B45" s="3">
        <v>100508</v>
      </c>
      <c r="C45" s="3">
        <v>3800035739411</v>
      </c>
      <c r="D45" s="541" t="s">
        <v>509</v>
      </c>
      <c r="E45" s="1654">
        <v>620</v>
      </c>
      <c r="F45" s="187">
        <f t="shared" si="1"/>
        <v>762.6</v>
      </c>
      <c r="G45" s="927" t="s">
        <v>59</v>
      </c>
      <c r="H45" s="914">
        <v>2.1</v>
      </c>
      <c r="I45" s="12" t="s">
        <v>49</v>
      </c>
      <c r="J45" s="12" t="s">
        <v>50</v>
      </c>
      <c r="K45" s="12">
        <v>85161080</v>
      </c>
      <c r="L45" s="12" t="s">
        <v>51</v>
      </c>
      <c r="M45" s="12">
        <v>586</v>
      </c>
      <c r="N45" s="7">
        <v>1255</v>
      </c>
      <c r="O45" s="7">
        <v>600</v>
      </c>
      <c r="P45" s="12"/>
      <c r="Q45" s="13">
        <v>73</v>
      </c>
      <c r="R45" s="13">
        <f t="shared" si="5"/>
        <v>65.7</v>
      </c>
      <c r="S45" s="1351" t="s">
        <v>65</v>
      </c>
      <c r="T45" s="14"/>
      <c r="U45" s="369" t="s">
        <v>62</v>
      </c>
      <c r="V45" s="300" t="s">
        <v>63</v>
      </c>
      <c r="W45" s="18">
        <v>46266</v>
      </c>
      <c r="X45" s="19"/>
      <c r="Y45" s="12">
        <v>1</v>
      </c>
      <c r="Z45" s="12">
        <v>1</v>
      </c>
      <c r="AA45" s="12" t="s">
        <v>55</v>
      </c>
      <c r="AB45" s="414" t="s">
        <v>242</v>
      </c>
    </row>
    <row r="46" spans="1:45" s="84" customFormat="1" ht="14.4" thickBot="1" x14ac:dyDescent="0.3">
      <c r="A46" s="626" t="s">
        <v>431</v>
      </c>
      <c r="B46" s="52">
        <v>100509</v>
      </c>
      <c r="C46" s="52">
        <v>3800035739428</v>
      </c>
      <c r="D46" s="626" t="s">
        <v>505</v>
      </c>
      <c r="E46" s="1655">
        <v>620</v>
      </c>
      <c r="F46" s="187">
        <f t="shared" si="1"/>
        <v>762.6</v>
      </c>
      <c r="G46" s="928" t="s">
        <v>59</v>
      </c>
      <c r="H46" s="973">
        <v>2.1</v>
      </c>
      <c r="I46" s="32" t="s">
        <v>49</v>
      </c>
      <c r="J46" s="32" t="s">
        <v>50</v>
      </c>
      <c r="K46" s="32">
        <v>85161080</v>
      </c>
      <c r="L46" s="32" t="s">
        <v>51</v>
      </c>
      <c r="M46" s="32">
        <v>586</v>
      </c>
      <c r="N46" s="63">
        <v>1255</v>
      </c>
      <c r="O46" s="63">
        <v>600</v>
      </c>
      <c r="P46" s="32"/>
      <c r="Q46" s="62">
        <v>73</v>
      </c>
      <c r="R46" s="62">
        <f t="shared" si="5"/>
        <v>65.7</v>
      </c>
      <c r="S46" s="1352" t="s">
        <v>65</v>
      </c>
      <c r="T46" s="64"/>
      <c r="U46" s="1353" t="s">
        <v>62</v>
      </c>
      <c r="V46" s="1354" t="s">
        <v>63</v>
      </c>
      <c r="W46" s="18">
        <v>46266</v>
      </c>
      <c r="X46" s="544"/>
      <c r="Y46" s="32">
        <v>1</v>
      </c>
      <c r="Z46" s="32">
        <v>1</v>
      </c>
      <c r="AA46" s="32" t="s">
        <v>55</v>
      </c>
      <c r="AB46" s="430" t="s">
        <v>242</v>
      </c>
    </row>
    <row r="47" spans="1:45" s="113" customFormat="1" ht="16.2" thickBot="1" x14ac:dyDescent="0.3">
      <c r="A47" s="99"/>
      <c r="B47" s="1302"/>
      <c r="C47" s="100"/>
      <c r="D47" s="1293" t="s">
        <v>510</v>
      </c>
      <c r="E47" s="265"/>
      <c r="F47" s="266"/>
      <c r="G47" s="912"/>
      <c r="H47" s="916"/>
      <c r="I47" s="101"/>
      <c r="J47" s="101"/>
      <c r="K47" s="101"/>
      <c r="L47" s="101"/>
      <c r="M47" s="107"/>
      <c r="N47" s="583"/>
      <c r="O47" s="583"/>
      <c r="P47" s="107"/>
      <c r="Q47" s="103"/>
      <c r="R47" s="103"/>
      <c r="S47" s="107"/>
      <c r="T47" s="112"/>
      <c r="U47" s="108"/>
      <c r="V47" s="109"/>
      <c r="W47" s="106"/>
      <c r="X47" s="106"/>
      <c r="Y47" s="107"/>
      <c r="Z47" s="107"/>
      <c r="AA47" s="107"/>
      <c r="AB47" s="415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</row>
    <row r="48" spans="1:45" s="91" customFormat="1" x14ac:dyDescent="0.25">
      <c r="A48" s="2" t="s">
        <v>44</v>
      </c>
      <c r="B48" s="3">
        <v>101300</v>
      </c>
      <c r="C48" s="3">
        <v>3800035767896</v>
      </c>
      <c r="D48" s="74" t="s">
        <v>624</v>
      </c>
      <c r="E48" s="1654">
        <v>320</v>
      </c>
      <c r="F48" s="187">
        <f t="shared" si="1"/>
        <v>393.6</v>
      </c>
      <c r="G48" s="927" t="s">
        <v>59</v>
      </c>
      <c r="H48" s="914">
        <v>2.1</v>
      </c>
      <c r="I48" s="12" t="s">
        <v>49</v>
      </c>
      <c r="J48" s="12" t="s">
        <v>50</v>
      </c>
      <c r="K48" s="12">
        <v>85161080</v>
      </c>
      <c r="L48" s="12" t="s">
        <v>51</v>
      </c>
      <c r="M48" s="12">
        <v>825</v>
      </c>
      <c r="N48" s="7">
        <v>460</v>
      </c>
      <c r="O48" s="7">
        <v>825</v>
      </c>
      <c r="P48" s="11"/>
      <c r="Q48" s="8">
        <v>28.5</v>
      </c>
      <c r="R48" s="12">
        <f t="shared" ref="R48:R51" si="6">Q48*0.9</f>
        <v>25.650000000000002</v>
      </c>
      <c r="S48" s="14" t="s">
        <v>61</v>
      </c>
      <c r="T48" s="11"/>
      <c r="U48" s="15" t="s">
        <v>62</v>
      </c>
      <c r="V48" s="12" t="s">
        <v>63</v>
      </c>
      <c r="W48" s="18">
        <v>46266</v>
      </c>
      <c r="X48" s="19"/>
      <c r="Y48" s="12">
        <v>1</v>
      </c>
      <c r="Z48" s="12">
        <v>1</v>
      </c>
      <c r="AA48" s="12" t="s">
        <v>55</v>
      </c>
      <c r="AB48" s="414" t="s">
        <v>242</v>
      </c>
    </row>
    <row r="49" spans="1:45" s="91" customFormat="1" x14ac:dyDescent="0.25">
      <c r="A49" s="2" t="s">
        <v>45</v>
      </c>
      <c r="B49" s="3">
        <v>101301</v>
      </c>
      <c r="C49" s="8">
        <v>3800035767926</v>
      </c>
      <c r="D49" s="74" t="s">
        <v>625</v>
      </c>
      <c r="E49" s="1654">
        <v>400</v>
      </c>
      <c r="F49" s="187">
        <f t="shared" si="1"/>
        <v>492</v>
      </c>
      <c r="G49" s="927" t="s">
        <v>59</v>
      </c>
      <c r="H49" s="914">
        <v>2.1</v>
      </c>
      <c r="I49" s="12" t="s">
        <v>49</v>
      </c>
      <c r="J49" s="12" t="s">
        <v>50</v>
      </c>
      <c r="K49" s="12">
        <v>85161080</v>
      </c>
      <c r="L49" s="12" t="s">
        <v>51</v>
      </c>
      <c r="M49" s="12">
        <v>1165</v>
      </c>
      <c r="N49" s="7">
        <v>460</v>
      </c>
      <c r="O49" s="7">
        <v>1165</v>
      </c>
      <c r="P49" s="11"/>
      <c r="Q49" s="8">
        <v>41.5</v>
      </c>
      <c r="R49" s="12">
        <f t="shared" si="6"/>
        <v>37.35</v>
      </c>
      <c r="S49" s="14" t="s">
        <v>61</v>
      </c>
      <c r="T49" s="11"/>
      <c r="U49" s="15" t="s">
        <v>62</v>
      </c>
      <c r="V49" s="12" t="s">
        <v>63</v>
      </c>
      <c r="W49" s="18">
        <v>46266</v>
      </c>
      <c r="X49" s="19"/>
      <c r="Y49" s="12">
        <v>1</v>
      </c>
      <c r="Z49" s="12">
        <v>1</v>
      </c>
      <c r="AA49" s="12" t="s">
        <v>55</v>
      </c>
      <c r="AB49" s="414" t="s">
        <v>242</v>
      </c>
    </row>
    <row r="50" spans="1:45" s="91" customFormat="1" x14ac:dyDescent="0.25">
      <c r="A50" s="2" t="s">
        <v>46</v>
      </c>
      <c r="B50" s="3">
        <v>101302</v>
      </c>
      <c r="C50" s="8">
        <v>3800035767964</v>
      </c>
      <c r="D50" s="74" t="s">
        <v>626</v>
      </c>
      <c r="E50" s="1654">
        <v>570</v>
      </c>
      <c r="F50" s="187">
        <f t="shared" si="1"/>
        <v>701.1</v>
      </c>
      <c r="G50" s="927" t="s">
        <v>59</v>
      </c>
      <c r="H50" s="914">
        <v>2.1</v>
      </c>
      <c r="I50" s="12" t="s">
        <v>49</v>
      </c>
      <c r="J50" s="12" t="s">
        <v>50</v>
      </c>
      <c r="K50" s="12">
        <v>85161080</v>
      </c>
      <c r="L50" s="12" t="s">
        <v>51</v>
      </c>
      <c r="M50" s="12">
        <v>1015</v>
      </c>
      <c r="N50" s="7">
        <v>586</v>
      </c>
      <c r="O50" s="7">
        <v>1015</v>
      </c>
      <c r="P50" s="11"/>
      <c r="Q50" s="8">
        <v>59</v>
      </c>
      <c r="R50" s="12">
        <f t="shared" si="6"/>
        <v>53.1</v>
      </c>
      <c r="S50" s="14" t="s">
        <v>61</v>
      </c>
      <c r="T50" s="11"/>
      <c r="U50" s="15" t="s">
        <v>62</v>
      </c>
      <c r="V50" s="12" t="s">
        <v>63</v>
      </c>
      <c r="W50" s="18">
        <v>46266</v>
      </c>
      <c r="X50" s="19"/>
      <c r="Y50" s="12">
        <v>1</v>
      </c>
      <c r="Z50" s="12">
        <v>1</v>
      </c>
      <c r="AA50" s="12" t="s">
        <v>55</v>
      </c>
      <c r="AB50" s="414" t="s">
        <v>242</v>
      </c>
    </row>
    <row r="51" spans="1:45" s="91" customFormat="1" ht="14.4" thickBot="1" x14ac:dyDescent="0.3">
      <c r="A51" s="2" t="s">
        <v>47</v>
      </c>
      <c r="B51" s="3">
        <v>101303</v>
      </c>
      <c r="C51" s="8">
        <v>3800035767971</v>
      </c>
      <c r="D51" s="74" t="s">
        <v>627</v>
      </c>
      <c r="E51" s="1654">
        <v>700</v>
      </c>
      <c r="F51" s="187">
        <f t="shared" si="1"/>
        <v>861</v>
      </c>
      <c r="G51" s="927" t="s">
        <v>59</v>
      </c>
      <c r="H51" s="914">
        <v>2.1</v>
      </c>
      <c r="I51" s="12" t="s">
        <v>49</v>
      </c>
      <c r="J51" s="12" t="s">
        <v>50</v>
      </c>
      <c r="K51" s="12">
        <v>85161080</v>
      </c>
      <c r="L51" s="12" t="s">
        <v>51</v>
      </c>
      <c r="M51" s="12">
        <v>1255</v>
      </c>
      <c r="N51" s="7">
        <v>586</v>
      </c>
      <c r="O51" s="7">
        <v>1255</v>
      </c>
      <c r="P51" s="11"/>
      <c r="Q51" s="8">
        <v>67</v>
      </c>
      <c r="R51" s="12">
        <f t="shared" si="6"/>
        <v>60.300000000000004</v>
      </c>
      <c r="S51" s="14" t="s">
        <v>61</v>
      </c>
      <c r="T51" s="11"/>
      <c r="U51" s="15" t="s">
        <v>62</v>
      </c>
      <c r="V51" s="12" t="s">
        <v>63</v>
      </c>
      <c r="W51" s="18">
        <v>46266</v>
      </c>
      <c r="X51" s="19"/>
      <c r="Y51" s="12">
        <v>1</v>
      </c>
      <c r="Z51" s="12">
        <v>1</v>
      </c>
      <c r="AA51" s="12" t="s">
        <v>55</v>
      </c>
      <c r="AB51" s="414" t="s">
        <v>242</v>
      </c>
    </row>
    <row r="52" spans="1:45" s="91" customFormat="1" ht="16.2" thickBot="1" x14ac:dyDescent="0.3">
      <c r="A52" s="99"/>
      <c r="B52" s="1302"/>
      <c r="C52" s="100"/>
      <c r="D52" s="1293" t="s">
        <v>863</v>
      </c>
      <c r="E52" s="1376"/>
      <c r="F52" s="1072"/>
      <c r="G52" s="912"/>
      <c r="H52" s="916"/>
      <c r="I52" s="101"/>
      <c r="J52" s="101"/>
      <c r="K52" s="101"/>
      <c r="L52" s="101"/>
      <c r="M52" s="107"/>
      <c r="N52" s="583"/>
      <c r="O52" s="583"/>
      <c r="P52" s="107"/>
      <c r="Q52" s="107"/>
      <c r="R52" s="103"/>
      <c r="S52" s="107"/>
      <c r="T52" s="107"/>
      <c r="U52" s="1073"/>
      <c r="V52" s="109"/>
      <c r="W52" s="106"/>
      <c r="X52" s="106"/>
      <c r="Y52" s="107"/>
      <c r="Z52" s="107"/>
      <c r="AA52" s="107"/>
      <c r="AB52" s="415"/>
    </row>
    <row r="53" spans="1:45" s="91" customFormat="1" x14ac:dyDescent="0.25">
      <c r="A53" s="2" t="s">
        <v>447</v>
      </c>
      <c r="B53" s="3">
        <v>100066</v>
      </c>
      <c r="C53" s="1324">
        <v>3800035719505</v>
      </c>
      <c r="D53" s="2" t="s">
        <v>877</v>
      </c>
      <c r="E53" s="1658">
        <v>440</v>
      </c>
      <c r="F53" s="187">
        <f t="shared" si="1"/>
        <v>541.20000000000005</v>
      </c>
      <c r="G53" s="1408" t="s">
        <v>59</v>
      </c>
      <c r="H53" s="1433">
        <v>2.1</v>
      </c>
      <c r="I53" s="305" t="s">
        <v>49</v>
      </c>
      <c r="J53" s="305" t="s">
        <v>50</v>
      </c>
      <c r="K53" s="289">
        <v>85161080</v>
      </c>
      <c r="L53" s="55" t="s">
        <v>51</v>
      </c>
      <c r="M53" s="1409">
        <v>300</v>
      </c>
      <c r="N53" s="1410">
        <v>838</v>
      </c>
      <c r="O53" s="1410">
        <v>511</v>
      </c>
      <c r="P53" s="1411"/>
      <c r="Q53" s="1412">
        <v>27.500000000000004</v>
      </c>
      <c r="R53" s="1413">
        <v>25</v>
      </c>
      <c r="S53" s="1414" t="s">
        <v>61</v>
      </c>
      <c r="T53" s="57"/>
      <c r="U53" s="1415" t="s">
        <v>53</v>
      </c>
      <c r="V53" s="1416" t="s">
        <v>63</v>
      </c>
      <c r="W53" s="454">
        <v>46266</v>
      </c>
      <c r="X53" s="302"/>
      <c r="Y53" s="396">
        <v>1</v>
      </c>
      <c r="Z53" s="1411">
        <v>1</v>
      </c>
      <c r="AA53" s="1411" t="s">
        <v>55</v>
      </c>
      <c r="AB53" s="416" t="s">
        <v>242</v>
      </c>
    </row>
    <row r="54" spans="1:45" s="91" customFormat="1" x14ac:dyDescent="0.25">
      <c r="A54" s="2" t="s">
        <v>448</v>
      </c>
      <c r="B54" s="3">
        <v>100067</v>
      </c>
      <c r="C54" s="1324">
        <v>3800035719512</v>
      </c>
      <c r="D54" s="2" t="s">
        <v>878</v>
      </c>
      <c r="E54" s="1658">
        <v>455</v>
      </c>
      <c r="F54" s="187">
        <f t="shared" si="1"/>
        <v>559.65</v>
      </c>
      <c r="G54" s="1417" t="s">
        <v>59</v>
      </c>
      <c r="H54" s="1434">
        <v>2.1</v>
      </c>
      <c r="I54" s="86" t="s">
        <v>49</v>
      </c>
      <c r="J54" s="86" t="s">
        <v>50</v>
      </c>
      <c r="K54" s="289">
        <v>85161080</v>
      </c>
      <c r="L54" s="12" t="s">
        <v>51</v>
      </c>
      <c r="M54" s="1418">
        <v>300</v>
      </c>
      <c r="N54" s="1419">
        <v>1033</v>
      </c>
      <c r="O54" s="1419">
        <v>511</v>
      </c>
      <c r="P54" s="395"/>
      <c r="Q54" s="1420">
        <v>32.56</v>
      </c>
      <c r="R54" s="403">
        <v>29.6</v>
      </c>
      <c r="S54" s="397" t="s">
        <v>61</v>
      </c>
      <c r="T54" s="14"/>
      <c r="U54" s="1415" t="s">
        <v>53</v>
      </c>
      <c r="V54" s="1421" t="s">
        <v>63</v>
      </c>
      <c r="W54" s="454">
        <v>46266</v>
      </c>
      <c r="X54" s="18"/>
      <c r="Y54" s="396">
        <v>1</v>
      </c>
      <c r="Z54" s="395">
        <v>1</v>
      </c>
      <c r="AA54" s="395" t="s">
        <v>55</v>
      </c>
      <c r="AB54" s="416" t="s">
        <v>242</v>
      </c>
    </row>
    <row r="55" spans="1:45" s="91" customFormat="1" ht="14.4" thickBot="1" x14ac:dyDescent="0.3">
      <c r="A55" s="31" t="s">
        <v>449</v>
      </c>
      <c r="B55" s="52">
        <v>100068</v>
      </c>
      <c r="C55" s="1422">
        <v>3800035719529</v>
      </c>
      <c r="D55" s="2" t="s">
        <v>879</v>
      </c>
      <c r="E55" s="1659">
        <v>490</v>
      </c>
      <c r="F55" s="187">
        <f t="shared" si="1"/>
        <v>602.70000000000005</v>
      </c>
      <c r="G55" s="1423" t="s">
        <v>59</v>
      </c>
      <c r="H55" s="1435">
        <v>2.1</v>
      </c>
      <c r="I55" s="911" t="s">
        <v>49</v>
      </c>
      <c r="J55" s="911" t="s">
        <v>50</v>
      </c>
      <c r="K55" s="362">
        <v>85161080</v>
      </c>
      <c r="L55" s="32" t="s">
        <v>51</v>
      </c>
      <c r="M55" s="1424">
        <v>300</v>
      </c>
      <c r="N55" s="1425">
        <v>1228</v>
      </c>
      <c r="O55" s="1425">
        <v>511</v>
      </c>
      <c r="P55" s="1426"/>
      <c r="Q55" s="1427">
        <v>37.950000000000003</v>
      </c>
      <c r="R55" s="1428">
        <v>34.5</v>
      </c>
      <c r="S55" s="1429" t="s">
        <v>61</v>
      </c>
      <c r="T55" s="64"/>
      <c r="U55" s="1430" t="s">
        <v>53</v>
      </c>
      <c r="V55" s="1431" t="s">
        <v>63</v>
      </c>
      <c r="W55" s="454">
        <v>46266</v>
      </c>
      <c r="X55" s="307"/>
      <c r="Y55" s="396">
        <v>1</v>
      </c>
      <c r="Z55" s="1426">
        <v>1</v>
      </c>
      <c r="AA55" s="1426" t="s">
        <v>55</v>
      </c>
      <c r="AB55" s="416" t="s">
        <v>242</v>
      </c>
    </row>
    <row r="56" spans="1:45" s="681" customFormat="1" ht="16.2" thickBot="1" x14ac:dyDescent="0.3">
      <c r="A56" s="1401"/>
      <c r="B56" s="1304"/>
      <c r="C56" s="468"/>
      <c r="D56" s="1402" t="s">
        <v>864</v>
      </c>
      <c r="E56" s="1376"/>
      <c r="F56" s="1072"/>
      <c r="G56" s="912"/>
      <c r="H56" s="916"/>
      <c r="I56" s="101"/>
      <c r="J56" s="101"/>
      <c r="K56" s="101"/>
      <c r="L56" s="101"/>
      <c r="M56" s="107"/>
      <c r="N56" s="583"/>
      <c r="O56" s="583"/>
      <c r="P56" s="107"/>
      <c r="Q56" s="107"/>
      <c r="R56" s="103"/>
      <c r="S56" s="107"/>
      <c r="T56" s="107"/>
      <c r="U56" s="1073"/>
      <c r="V56" s="109"/>
      <c r="W56" s="106"/>
      <c r="X56" s="106"/>
      <c r="Y56" s="107"/>
      <c r="Z56" s="107"/>
      <c r="AA56" s="107"/>
      <c r="AB56" s="415"/>
    </row>
    <row r="57" spans="1:45" s="681" customFormat="1" ht="14.4" x14ac:dyDescent="0.3">
      <c r="A57" s="771" t="s">
        <v>871</v>
      </c>
      <c r="B57" s="683">
        <v>101150</v>
      </c>
      <c r="C57" s="1447">
        <v>5995935965423</v>
      </c>
      <c r="D57" s="684" t="s">
        <v>874</v>
      </c>
      <c r="E57" s="1660">
        <v>280</v>
      </c>
      <c r="F57" s="1394">
        <f t="shared" si="1"/>
        <v>344.4</v>
      </c>
      <c r="G57" s="1432" t="s">
        <v>236</v>
      </c>
      <c r="H57" s="1436">
        <v>2.1</v>
      </c>
      <c r="I57" s="887" t="s">
        <v>49</v>
      </c>
      <c r="J57" s="887" t="s">
        <v>50</v>
      </c>
      <c r="K57" s="887">
        <v>85161080</v>
      </c>
      <c r="L57" s="887" t="s">
        <v>60</v>
      </c>
      <c r="M57" s="887">
        <v>321</v>
      </c>
      <c r="N57" s="887">
        <v>946</v>
      </c>
      <c r="O57" s="887">
        <v>541</v>
      </c>
      <c r="P57" s="887"/>
      <c r="Q57" s="889">
        <v>28.5</v>
      </c>
      <c r="R57" s="889">
        <v>26.36</v>
      </c>
      <c r="S57" s="1393" t="s">
        <v>65</v>
      </c>
      <c r="T57" s="1404" t="s">
        <v>64</v>
      </c>
      <c r="U57" s="890" t="s">
        <v>53</v>
      </c>
      <c r="V57" s="1405" t="s">
        <v>865</v>
      </c>
      <c r="W57" s="891">
        <v>46266</v>
      </c>
      <c r="X57" s="891"/>
      <c r="Y57" s="1406">
        <v>1</v>
      </c>
      <c r="Z57" s="1406">
        <v>1</v>
      </c>
      <c r="AA57" s="1406" t="s">
        <v>55</v>
      </c>
      <c r="AB57" s="1407" t="s">
        <v>242</v>
      </c>
    </row>
    <row r="58" spans="1:45" s="681" customFormat="1" ht="14.4" x14ac:dyDescent="0.3">
      <c r="A58" s="671" t="s">
        <v>872</v>
      </c>
      <c r="B58" s="674">
        <v>101151</v>
      </c>
      <c r="C58" s="1448">
        <v>5995935965430</v>
      </c>
      <c r="D58" s="669" t="s">
        <v>875</v>
      </c>
      <c r="E58" s="1660">
        <v>320</v>
      </c>
      <c r="F58" s="673">
        <f t="shared" si="1"/>
        <v>393.6</v>
      </c>
      <c r="G58" s="1432" t="s">
        <v>236</v>
      </c>
      <c r="H58" s="1437">
        <v>2.1</v>
      </c>
      <c r="I58" s="887" t="s">
        <v>49</v>
      </c>
      <c r="J58" s="887" t="s">
        <v>50</v>
      </c>
      <c r="K58" s="887">
        <v>85161080</v>
      </c>
      <c r="L58" s="887" t="s">
        <v>60</v>
      </c>
      <c r="M58" s="887">
        <v>371</v>
      </c>
      <c r="N58" s="887">
        <v>980</v>
      </c>
      <c r="O58" s="887">
        <v>641</v>
      </c>
      <c r="P58" s="887"/>
      <c r="Q58" s="889">
        <v>35.950000000000003</v>
      </c>
      <c r="R58" s="889">
        <v>33.46</v>
      </c>
      <c r="S58" s="1393" t="s">
        <v>65</v>
      </c>
      <c r="T58" s="1404" t="s">
        <v>64</v>
      </c>
      <c r="U58" s="890" t="s">
        <v>53</v>
      </c>
      <c r="V58" s="1405" t="s">
        <v>865</v>
      </c>
      <c r="W58" s="891">
        <v>46266</v>
      </c>
      <c r="X58" s="891"/>
      <c r="Y58" s="1406">
        <v>1</v>
      </c>
      <c r="Z58" s="1406">
        <v>1</v>
      </c>
      <c r="AA58" s="1406" t="s">
        <v>55</v>
      </c>
      <c r="AB58" s="1407" t="s">
        <v>242</v>
      </c>
    </row>
    <row r="59" spans="1:45" s="681" customFormat="1" ht="15" thickBot="1" x14ac:dyDescent="0.35">
      <c r="A59" s="772" t="s">
        <v>873</v>
      </c>
      <c r="B59" s="682">
        <v>101152</v>
      </c>
      <c r="C59" s="1449">
        <v>5995935965447</v>
      </c>
      <c r="D59" s="728" t="s">
        <v>876</v>
      </c>
      <c r="E59" s="1660">
        <v>342</v>
      </c>
      <c r="F59" s="1395">
        <f t="shared" si="1"/>
        <v>420.65999999999997</v>
      </c>
      <c r="G59" s="1432" t="s">
        <v>236</v>
      </c>
      <c r="H59" s="1438">
        <v>2.1</v>
      </c>
      <c r="I59" s="887" t="s">
        <v>49</v>
      </c>
      <c r="J59" s="887" t="s">
        <v>50</v>
      </c>
      <c r="K59" s="887">
        <v>85161080</v>
      </c>
      <c r="L59" s="887" t="s">
        <v>60</v>
      </c>
      <c r="M59" s="887">
        <v>371</v>
      </c>
      <c r="N59" s="887">
        <v>1165</v>
      </c>
      <c r="O59" s="887">
        <v>641</v>
      </c>
      <c r="P59" s="887"/>
      <c r="Q59" s="889">
        <v>42.05</v>
      </c>
      <c r="R59" s="889">
        <v>39.15</v>
      </c>
      <c r="S59" s="1393" t="s">
        <v>65</v>
      </c>
      <c r="T59" s="1404" t="s">
        <v>64</v>
      </c>
      <c r="U59" s="890" t="s">
        <v>53</v>
      </c>
      <c r="V59" s="1405" t="s">
        <v>865</v>
      </c>
      <c r="W59" s="891">
        <v>46266</v>
      </c>
      <c r="X59" s="891"/>
      <c r="Y59" s="1406">
        <v>1</v>
      </c>
      <c r="Z59" s="1406">
        <v>1</v>
      </c>
      <c r="AA59" s="1406" t="s">
        <v>55</v>
      </c>
      <c r="AB59" s="1407" t="s">
        <v>242</v>
      </c>
    </row>
    <row r="60" spans="1:45" s="98" customFormat="1" ht="16.2" thickBot="1" x14ac:dyDescent="0.3">
      <c r="A60" s="470"/>
      <c r="B60" s="1303"/>
      <c r="C60" s="471"/>
      <c r="D60" s="1403" t="s">
        <v>640</v>
      </c>
      <c r="E60" s="265"/>
      <c r="F60" s="266"/>
      <c r="G60" s="931"/>
      <c r="H60" s="932"/>
      <c r="I60" s="111"/>
      <c r="J60" s="111"/>
      <c r="K60" s="111"/>
      <c r="L60" s="111"/>
      <c r="M60" s="112"/>
      <c r="N60" s="586"/>
      <c r="O60" s="586"/>
      <c r="P60" s="112"/>
      <c r="Q60" s="112"/>
      <c r="R60" s="401"/>
      <c r="S60" s="112"/>
      <c r="T60" s="1649"/>
      <c r="U60" s="472"/>
      <c r="V60" s="110"/>
      <c r="W60" s="106"/>
      <c r="X60" s="106"/>
      <c r="Y60" s="107"/>
      <c r="Z60" s="107"/>
      <c r="AA60" s="107"/>
      <c r="AB60" s="415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</row>
    <row r="61" spans="1:45" s="91" customFormat="1" x14ac:dyDescent="0.25">
      <c r="A61" s="1643" t="s">
        <v>967</v>
      </c>
      <c r="B61" s="1644">
        <v>102000</v>
      </c>
      <c r="C61" s="1644">
        <v>3800035776966</v>
      </c>
      <c r="D61" s="1643" t="s">
        <v>968</v>
      </c>
      <c r="E61" s="1546">
        <v>165</v>
      </c>
      <c r="F61" s="1547">
        <f t="shared" ref="F61:F66" si="7">E61*1.23</f>
        <v>202.95</v>
      </c>
      <c r="G61" s="933" t="s">
        <v>59</v>
      </c>
      <c r="H61" s="941">
        <v>2.1</v>
      </c>
      <c r="I61" s="55" t="s">
        <v>49</v>
      </c>
      <c r="J61" s="55" t="s">
        <v>50</v>
      </c>
      <c r="K61" s="55">
        <v>85161080</v>
      </c>
      <c r="L61" s="55" t="s">
        <v>51</v>
      </c>
      <c r="M61" s="55">
        <v>360</v>
      </c>
      <c r="N61" s="55">
        <v>550</v>
      </c>
      <c r="O61" s="55">
        <v>360</v>
      </c>
      <c r="P61" s="1548"/>
      <c r="Q61" s="57">
        <v>12</v>
      </c>
      <c r="R61" s="56">
        <f t="shared" ref="R61:R66" si="8">Q61*0.9</f>
        <v>10.8</v>
      </c>
      <c r="S61" s="354" t="s">
        <v>61</v>
      </c>
      <c r="T61" s="1650" t="s">
        <v>64</v>
      </c>
      <c r="U61" s="530" t="s">
        <v>62</v>
      </c>
      <c r="V61" s="304" t="s">
        <v>66</v>
      </c>
      <c r="W61" s="302">
        <v>46266</v>
      </c>
      <c r="X61" s="448"/>
      <c r="Y61" s="55">
        <v>1</v>
      </c>
      <c r="Z61" s="55">
        <v>1</v>
      </c>
      <c r="AA61" s="55" t="s">
        <v>55</v>
      </c>
      <c r="AB61" s="1549" t="s">
        <v>242</v>
      </c>
    </row>
    <row r="62" spans="1:45" s="91" customFormat="1" x14ac:dyDescent="0.25">
      <c r="A62" s="1645" t="s">
        <v>969</v>
      </c>
      <c r="B62" s="1646">
        <v>102001</v>
      </c>
      <c r="C62" s="1646">
        <v>3800035776973</v>
      </c>
      <c r="D62" s="1645" t="s">
        <v>970</v>
      </c>
      <c r="E62" s="252">
        <v>176</v>
      </c>
      <c r="F62" s="1550">
        <f t="shared" si="7"/>
        <v>216.48</v>
      </c>
      <c r="G62" s="927" t="s">
        <v>59</v>
      </c>
      <c r="H62" s="1551">
        <v>2.1</v>
      </c>
      <c r="I62" s="12" t="s">
        <v>49</v>
      </c>
      <c r="J62" s="12" t="s">
        <v>50</v>
      </c>
      <c r="K62" s="12">
        <v>85161080</v>
      </c>
      <c r="L62" s="12" t="s">
        <v>51</v>
      </c>
      <c r="M62" s="12">
        <v>360</v>
      </c>
      <c r="N62" s="12">
        <v>750</v>
      </c>
      <c r="O62" s="12">
        <v>360</v>
      </c>
      <c r="P62" s="1552"/>
      <c r="Q62" s="14">
        <v>16</v>
      </c>
      <c r="R62" s="13">
        <f t="shared" si="8"/>
        <v>14.4</v>
      </c>
      <c r="S62" s="85" t="s">
        <v>61</v>
      </c>
      <c r="T62" s="1651" t="s">
        <v>64</v>
      </c>
      <c r="U62" s="369" t="s">
        <v>62</v>
      </c>
      <c r="V62" s="300" t="s">
        <v>66</v>
      </c>
      <c r="W62" s="18">
        <v>46266</v>
      </c>
      <c r="X62" s="19"/>
      <c r="Y62" s="12">
        <v>1</v>
      </c>
      <c r="Z62" s="12">
        <v>1</v>
      </c>
      <c r="AA62" s="12" t="s">
        <v>55</v>
      </c>
      <c r="AB62" s="1553" t="s">
        <v>242</v>
      </c>
    </row>
    <row r="63" spans="1:45" s="91" customFormat="1" x14ac:dyDescent="0.25">
      <c r="A63" s="1645" t="s">
        <v>971</v>
      </c>
      <c r="B63" s="1646">
        <v>102002</v>
      </c>
      <c r="C63" s="1646">
        <v>3800035776997</v>
      </c>
      <c r="D63" s="1645" t="s">
        <v>972</v>
      </c>
      <c r="E63" s="252">
        <v>200</v>
      </c>
      <c r="F63" s="1550">
        <f t="shared" si="7"/>
        <v>246</v>
      </c>
      <c r="G63" s="927" t="s">
        <v>59</v>
      </c>
      <c r="H63" s="1551">
        <v>2.1</v>
      </c>
      <c r="I63" s="12" t="s">
        <v>49</v>
      </c>
      <c r="J63" s="12" t="s">
        <v>50</v>
      </c>
      <c r="K63" s="12">
        <v>85161080</v>
      </c>
      <c r="L63" s="12" t="s">
        <v>51</v>
      </c>
      <c r="M63" s="12">
        <v>360</v>
      </c>
      <c r="N63" s="12">
        <v>1115</v>
      </c>
      <c r="O63" s="12">
        <v>360</v>
      </c>
      <c r="P63" s="1552"/>
      <c r="Q63" s="14">
        <v>23</v>
      </c>
      <c r="R63" s="13">
        <f t="shared" si="8"/>
        <v>20.7</v>
      </c>
      <c r="S63" s="85" t="s">
        <v>61</v>
      </c>
      <c r="T63" s="1651" t="s">
        <v>64</v>
      </c>
      <c r="U63" s="369" t="s">
        <v>62</v>
      </c>
      <c r="V63" s="300" t="s">
        <v>66</v>
      </c>
      <c r="W63" s="18">
        <v>46266</v>
      </c>
      <c r="X63" s="19"/>
      <c r="Y63" s="12">
        <v>1</v>
      </c>
      <c r="Z63" s="12">
        <v>1</v>
      </c>
      <c r="AA63" s="12" t="s">
        <v>55</v>
      </c>
      <c r="AB63" s="1553" t="s">
        <v>242</v>
      </c>
    </row>
    <row r="64" spans="1:45" s="91" customFormat="1" x14ac:dyDescent="0.25">
      <c r="A64" s="1645" t="s">
        <v>973</v>
      </c>
      <c r="B64" s="1646">
        <v>102003</v>
      </c>
      <c r="C64" s="1646">
        <v>3800035776980</v>
      </c>
      <c r="D64" s="1645" t="s">
        <v>974</v>
      </c>
      <c r="E64" s="252">
        <v>205</v>
      </c>
      <c r="F64" s="1550">
        <f t="shared" si="7"/>
        <v>252.15</v>
      </c>
      <c r="G64" s="927" t="s">
        <v>59</v>
      </c>
      <c r="H64" s="1551">
        <v>2.1</v>
      </c>
      <c r="I64" s="12" t="s">
        <v>49</v>
      </c>
      <c r="J64" s="12" t="s">
        <v>50</v>
      </c>
      <c r="K64" s="12">
        <v>85161080</v>
      </c>
      <c r="L64" s="12" t="s">
        <v>51</v>
      </c>
      <c r="M64" s="12">
        <v>435</v>
      </c>
      <c r="N64" s="12">
        <v>825</v>
      </c>
      <c r="O64" s="12">
        <v>435</v>
      </c>
      <c r="P64" s="1552"/>
      <c r="Q64" s="14">
        <v>21</v>
      </c>
      <c r="R64" s="13">
        <f t="shared" si="8"/>
        <v>18.900000000000002</v>
      </c>
      <c r="S64" s="85" t="s">
        <v>61</v>
      </c>
      <c r="T64" s="1651" t="s">
        <v>64</v>
      </c>
      <c r="U64" s="369" t="s">
        <v>62</v>
      </c>
      <c r="V64" s="300" t="s">
        <v>66</v>
      </c>
      <c r="W64" s="18">
        <v>46266</v>
      </c>
      <c r="X64" s="19"/>
      <c r="Y64" s="12">
        <v>1</v>
      </c>
      <c r="Z64" s="12">
        <v>1</v>
      </c>
      <c r="AA64" s="12" t="s">
        <v>55</v>
      </c>
      <c r="AB64" s="1553" t="s">
        <v>242</v>
      </c>
    </row>
    <row r="65" spans="1:45" s="91" customFormat="1" x14ac:dyDescent="0.25">
      <c r="A65" s="1645" t="s">
        <v>975</v>
      </c>
      <c r="B65" s="1646">
        <v>102004</v>
      </c>
      <c r="C65" s="1646">
        <v>3800035777000</v>
      </c>
      <c r="D65" s="1645" t="s">
        <v>976</v>
      </c>
      <c r="E65" s="252">
        <v>215</v>
      </c>
      <c r="F65" s="1550">
        <f t="shared" si="7"/>
        <v>264.45</v>
      </c>
      <c r="G65" s="927" t="s">
        <v>59</v>
      </c>
      <c r="H65" s="1551">
        <v>2.1</v>
      </c>
      <c r="I65" s="12" t="s">
        <v>49</v>
      </c>
      <c r="J65" s="12" t="s">
        <v>50</v>
      </c>
      <c r="K65" s="12">
        <v>85161080</v>
      </c>
      <c r="L65" s="12" t="s">
        <v>51</v>
      </c>
      <c r="M65" s="12">
        <v>435</v>
      </c>
      <c r="N65" s="12">
        <v>1000</v>
      </c>
      <c r="O65" s="12">
        <v>435</v>
      </c>
      <c r="P65" s="1552"/>
      <c r="Q65" s="14">
        <v>24</v>
      </c>
      <c r="R65" s="13">
        <f t="shared" si="8"/>
        <v>21.6</v>
      </c>
      <c r="S65" s="85" t="s">
        <v>61</v>
      </c>
      <c r="T65" s="1651" t="s">
        <v>64</v>
      </c>
      <c r="U65" s="369" t="s">
        <v>62</v>
      </c>
      <c r="V65" s="300" t="s">
        <v>66</v>
      </c>
      <c r="W65" s="18">
        <v>46266</v>
      </c>
      <c r="X65" s="19"/>
      <c r="Y65" s="12">
        <v>1</v>
      </c>
      <c r="Z65" s="12">
        <v>1</v>
      </c>
      <c r="AA65" s="12" t="s">
        <v>55</v>
      </c>
      <c r="AB65" s="1553" t="s">
        <v>242</v>
      </c>
    </row>
    <row r="66" spans="1:45" s="91" customFormat="1" ht="14.4" thickBot="1" x14ac:dyDescent="0.3">
      <c r="A66" s="1647" t="s">
        <v>977</v>
      </c>
      <c r="B66" s="1648">
        <v>102005</v>
      </c>
      <c r="C66" s="1648">
        <v>3800035777123</v>
      </c>
      <c r="D66" s="1647" t="s">
        <v>978</v>
      </c>
      <c r="E66" s="1554">
        <v>235</v>
      </c>
      <c r="F66" s="1555">
        <f t="shared" si="7"/>
        <v>289.05</v>
      </c>
      <c r="G66" s="928" t="s">
        <v>59</v>
      </c>
      <c r="H66" s="1556">
        <v>2.1</v>
      </c>
      <c r="I66" s="32" t="s">
        <v>49</v>
      </c>
      <c r="J66" s="32" t="s">
        <v>50</v>
      </c>
      <c r="K66" s="32">
        <v>85161080</v>
      </c>
      <c r="L66" s="32" t="s">
        <v>51</v>
      </c>
      <c r="M66" s="32">
        <v>435</v>
      </c>
      <c r="N66" s="32">
        <v>1168</v>
      </c>
      <c r="O66" s="32">
        <v>435</v>
      </c>
      <c r="P66" s="1557"/>
      <c r="Q66" s="64">
        <v>28</v>
      </c>
      <c r="R66" s="62">
        <f t="shared" si="8"/>
        <v>25.2</v>
      </c>
      <c r="S66" s="87" t="s">
        <v>61</v>
      </c>
      <c r="T66" s="1652" t="s">
        <v>64</v>
      </c>
      <c r="U66" s="1353" t="s">
        <v>62</v>
      </c>
      <c r="V66" s="1354" t="s">
        <v>66</v>
      </c>
      <c r="W66" s="307">
        <v>46266</v>
      </c>
      <c r="X66" s="544"/>
      <c r="Y66" s="32">
        <v>1</v>
      </c>
      <c r="Z66" s="32">
        <v>1</v>
      </c>
      <c r="AA66" s="32" t="s">
        <v>55</v>
      </c>
      <c r="AB66" s="1558" t="s">
        <v>242</v>
      </c>
    </row>
    <row r="67" spans="1:45" s="98" customFormat="1" ht="16.2" thickBot="1" x14ac:dyDescent="0.3">
      <c r="A67" s="99"/>
      <c r="B67" s="1304"/>
      <c r="C67" s="468"/>
      <c r="D67" s="1292" t="s">
        <v>610</v>
      </c>
      <c r="E67" s="265"/>
      <c r="F67" s="266"/>
      <c r="G67" s="912"/>
      <c r="H67" s="916"/>
      <c r="I67" s="101"/>
      <c r="J67" s="101"/>
      <c r="K67" s="101"/>
      <c r="L67" s="101"/>
      <c r="M67" s="107"/>
      <c r="N67" s="583"/>
      <c r="O67" s="583"/>
      <c r="P67" s="107"/>
      <c r="Q67" s="400"/>
      <c r="R67" s="400"/>
      <c r="S67" s="107"/>
      <c r="T67" s="112"/>
      <c r="U67" s="108"/>
      <c r="V67" s="109"/>
      <c r="W67" s="106"/>
      <c r="X67" s="106"/>
      <c r="Y67" s="107"/>
      <c r="Z67" s="107"/>
      <c r="AA67" s="107"/>
      <c r="AB67" s="415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</row>
    <row r="68" spans="1:45" s="91" customFormat="1" x14ac:dyDescent="0.25">
      <c r="A68" s="241" t="s">
        <v>511</v>
      </c>
      <c r="B68" s="39">
        <v>100063</v>
      </c>
      <c r="C68" s="1015" t="s">
        <v>160</v>
      </c>
      <c r="D68" s="1016" t="s">
        <v>628</v>
      </c>
      <c r="E68" s="475">
        <v>390</v>
      </c>
      <c r="F68" s="187">
        <f t="shared" ref="F68:F73" si="9">E68*1.23</f>
        <v>479.7</v>
      </c>
      <c r="G68" s="447" t="s">
        <v>81</v>
      </c>
      <c r="H68" s="447" t="s">
        <v>81</v>
      </c>
      <c r="I68" s="12" t="s">
        <v>49</v>
      </c>
      <c r="J68" s="289" t="s">
        <v>50</v>
      </c>
      <c r="K68" s="12">
        <v>84191900</v>
      </c>
      <c r="L68" s="289" t="s">
        <v>51</v>
      </c>
      <c r="M68" s="395">
        <v>460</v>
      </c>
      <c r="N68" s="584">
        <v>835</v>
      </c>
      <c r="O68" s="585">
        <v>460</v>
      </c>
      <c r="P68" s="396"/>
      <c r="Q68" s="13">
        <v>35.5</v>
      </c>
      <c r="R68" s="402">
        <f t="shared" ref="R68:R73" si="10">Q68*0.9</f>
        <v>31.95</v>
      </c>
      <c r="S68" s="397" t="s">
        <v>65</v>
      </c>
      <c r="T68" s="397"/>
      <c r="U68" s="723" t="s">
        <v>62</v>
      </c>
      <c r="V68" s="398" t="s">
        <v>63</v>
      </c>
      <c r="W68" s="18">
        <v>46266</v>
      </c>
      <c r="X68" s="19"/>
      <c r="Y68" s="395">
        <v>1</v>
      </c>
      <c r="Z68" s="395">
        <v>1</v>
      </c>
      <c r="AA68" s="395" t="s">
        <v>55</v>
      </c>
      <c r="AB68" s="416" t="s">
        <v>242</v>
      </c>
    </row>
    <row r="69" spans="1:45" s="91" customFormat="1" x14ac:dyDescent="0.25">
      <c r="A69" s="74" t="s">
        <v>161</v>
      </c>
      <c r="B69" s="3">
        <v>100064</v>
      </c>
      <c r="C69" s="249" t="s">
        <v>162</v>
      </c>
      <c r="D69" s="1017" t="s">
        <v>629</v>
      </c>
      <c r="E69" s="475">
        <v>440</v>
      </c>
      <c r="F69" s="187">
        <f t="shared" si="9"/>
        <v>541.20000000000005</v>
      </c>
      <c r="G69" s="447" t="s">
        <v>81</v>
      </c>
      <c r="H69" s="447" t="s">
        <v>81</v>
      </c>
      <c r="I69" s="12" t="s">
        <v>49</v>
      </c>
      <c r="J69" s="289" t="s">
        <v>50</v>
      </c>
      <c r="K69" s="12">
        <v>84191900</v>
      </c>
      <c r="L69" s="289" t="s">
        <v>51</v>
      </c>
      <c r="M69" s="395">
        <v>460</v>
      </c>
      <c r="N69" s="584">
        <v>1005</v>
      </c>
      <c r="O69" s="585">
        <v>460</v>
      </c>
      <c r="P69" s="396"/>
      <c r="Q69" s="13">
        <v>43.6</v>
      </c>
      <c r="R69" s="402">
        <f t="shared" si="10"/>
        <v>39.24</v>
      </c>
      <c r="S69" s="397" t="s">
        <v>65</v>
      </c>
      <c r="T69" s="397"/>
      <c r="U69" s="724" t="s">
        <v>62</v>
      </c>
      <c r="V69" s="398" t="s">
        <v>63</v>
      </c>
      <c r="W69" s="18">
        <v>46266</v>
      </c>
      <c r="X69" s="19"/>
      <c r="Y69" s="395">
        <v>1</v>
      </c>
      <c r="Z69" s="395">
        <v>1</v>
      </c>
      <c r="AA69" s="395" t="s">
        <v>55</v>
      </c>
      <c r="AB69" s="416" t="s">
        <v>242</v>
      </c>
    </row>
    <row r="70" spans="1:45" s="91" customFormat="1" x14ac:dyDescent="0.25">
      <c r="A70" s="74" t="s">
        <v>163</v>
      </c>
      <c r="B70" s="3">
        <v>100065</v>
      </c>
      <c r="C70" s="249" t="s">
        <v>164</v>
      </c>
      <c r="D70" s="1017" t="s">
        <v>630</v>
      </c>
      <c r="E70" s="475">
        <v>480</v>
      </c>
      <c r="F70" s="187">
        <f t="shared" si="9"/>
        <v>590.4</v>
      </c>
      <c r="G70" s="447" t="s">
        <v>81</v>
      </c>
      <c r="H70" s="447" t="s">
        <v>81</v>
      </c>
      <c r="I70" s="12" t="s">
        <v>49</v>
      </c>
      <c r="J70" s="289" t="s">
        <v>50</v>
      </c>
      <c r="K70" s="12">
        <v>84191900</v>
      </c>
      <c r="L70" s="289" t="s">
        <v>51</v>
      </c>
      <c r="M70" s="395">
        <v>460</v>
      </c>
      <c r="N70" s="584">
        <v>1170</v>
      </c>
      <c r="O70" s="585">
        <v>460</v>
      </c>
      <c r="P70" s="396"/>
      <c r="Q70" s="13">
        <v>47.9</v>
      </c>
      <c r="R70" s="402">
        <f t="shared" si="10"/>
        <v>43.11</v>
      </c>
      <c r="S70" s="397" t="s">
        <v>65</v>
      </c>
      <c r="T70" s="397"/>
      <c r="U70" s="724" t="s">
        <v>62</v>
      </c>
      <c r="V70" s="398" t="s">
        <v>63</v>
      </c>
      <c r="W70" s="18">
        <v>46266</v>
      </c>
      <c r="X70" s="19"/>
      <c r="Y70" s="395">
        <v>1</v>
      </c>
      <c r="Z70" s="395">
        <v>1</v>
      </c>
      <c r="AA70" s="395" t="s">
        <v>55</v>
      </c>
      <c r="AB70" s="416" t="s">
        <v>242</v>
      </c>
    </row>
    <row r="71" spans="1:45" s="91" customFormat="1" x14ac:dyDescent="0.25">
      <c r="A71" s="74" t="s">
        <v>157</v>
      </c>
      <c r="B71" s="3">
        <v>101405</v>
      </c>
      <c r="C71" s="444">
        <v>3800035773859</v>
      </c>
      <c r="D71" s="1017" t="s">
        <v>631</v>
      </c>
      <c r="E71" s="475">
        <v>660</v>
      </c>
      <c r="F71" s="187">
        <f t="shared" si="9"/>
        <v>811.8</v>
      </c>
      <c r="G71" s="447" t="s">
        <v>81</v>
      </c>
      <c r="H71" s="447" t="s">
        <v>81</v>
      </c>
      <c r="I71" s="12" t="s">
        <v>49</v>
      </c>
      <c r="J71" s="289" t="s">
        <v>50</v>
      </c>
      <c r="K71" s="12">
        <v>84191900</v>
      </c>
      <c r="L71" s="289" t="s">
        <v>51</v>
      </c>
      <c r="M71" s="395">
        <v>600</v>
      </c>
      <c r="N71" s="584">
        <v>980</v>
      </c>
      <c r="O71" s="585">
        <v>600</v>
      </c>
      <c r="P71" s="396"/>
      <c r="Q71" s="399">
        <v>66</v>
      </c>
      <c r="R71" s="403">
        <f t="shared" si="10"/>
        <v>59.4</v>
      </c>
      <c r="S71" s="397" t="s">
        <v>65</v>
      </c>
      <c r="T71" s="397"/>
      <c r="U71" s="724" t="s">
        <v>62</v>
      </c>
      <c r="V71" s="398" t="s">
        <v>63</v>
      </c>
      <c r="W71" s="18">
        <v>46266</v>
      </c>
      <c r="X71" s="19"/>
      <c r="Y71" s="395">
        <v>1</v>
      </c>
      <c r="Z71" s="395">
        <v>1</v>
      </c>
      <c r="AA71" s="395" t="s">
        <v>55</v>
      </c>
      <c r="AB71" s="416" t="s">
        <v>242</v>
      </c>
    </row>
    <row r="72" spans="1:45" s="91" customFormat="1" x14ac:dyDescent="0.25">
      <c r="A72" s="74" t="s">
        <v>158</v>
      </c>
      <c r="B72" s="3">
        <v>101406</v>
      </c>
      <c r="C72" s="249" t="s">
        <v>165</v>
      </c>
      <c r="D72" s="1017" t="s">
        <v>632</v>
      </c>
      <c r="E72" s="475">
        <v>760</v>
      </c>
      <c r="F72" s="187">
        <f t="shared" si="9"/>
        <v>934.8</v>
      </c>
      <c r="G72" s="447" t="s">
        <v>81</v>
      </c>
      <c r="H72" s="447" t="s">
        <v>81</v>
      </c>
      <c r="I72" s="12" t="s">
        <v>49</v>
      </c>
      <c r="J72" s="289" t="s">
        <v>50</v>
      </c>
      <c r="K72" s="12">
        <v>84191900</v>
      </c>
      <c r="L72" s="289" t="s">
        <v>51</v>
      </c>
      <c r="M72" s="395">
        <v>600</v>
      </c>
      <c r="N72" s="584">
        <v>1220</v>
      </c>
      <c r="O72" s="585">
        <v>600</v>
      </c>
      <c r="P72" s="396"/>
      <c r="Q72" s="399">
        <v>78</v>
      </c>
      <c r="R72" s="403">
        <f t="shared" si="10"/>
        <v>70.2</v>
      </c>
      <c r="S72" s="397" t="s">
        <v>61</v>
      </c>
      <c r="T72" s="397"/>
      <c r="U72" s="724" t="s">
        <v>62</v>
      </c>
      <c r="V72" s="398" t="s">
        <v>63</v>
      </c>
      <c r="W72" s="18">
        <v>46266</v>
      </c>
      <c r="X72" s="19"/>
      <c r="Y72" s="395">
        <v>1</v>
      </c>
      <c r="Z72" s="395">
        <v>1</v>
      </c>
      <c r="AA72" s="395" t="s">
        <v>55</v>
      </c>
      <c r="AB72" s="416" t="s">
        <v>242</v>
      </c>
    </row>
    <row r="73" spans="1:45" s="91" customFormat="1" ht="15" customHeight="1" thickBot="1" x14ac:dyDescent="0.3">
      <c r="A73" s="1021" t="s">
        <v>432</v>
      </c>
      <c r="B73" s="1018">
        <v>110264</v>
      </c>
      <c r="C73" s="1019">
        <v>3800035717822</v>
      </c>
      <c r="D73" s="1020" t="s">
        <v>641</v>
      </c>
      <c r="E73" s="475">
        <v>70</v>
      </c>
      <c r="F73" s="187">
        <f t="shared" si="9"/>
        <v>86.1</v>
      </c>
      <c r="G73" s="447" t="s">
        <v>81</v>
      </c>
      <c r="H73" s="447" t="s">
        <v>81</v>
      </c>
      <c r="I73" s="209" t="s">
        <v>49</v>
      </c>
      <c r="J73" s="209" t="s">
        <v>50</v>
      </c>
      <c r="K73" s="209">
        <v>85161080</v>
      </c>
      <c r="L73" s="209" t="s">
        <v>51</v>
      </c>
      <c r="M73" s="395"/>
      <c r="N73" s="584"/>
      <c r="O73" s="585"/>
      <c r="P73" s="396"/>
      <c r="Q73" s="399">
        <v>1.5</v>
      </c>
      <c r="R73" s="403">
        <f t="shared" si="10"/>
        <v>1.35</v>
      </c>
      <c r="S73" s="397"/>
      <c r="T73" s="397"/>
      <c r="U73" s="725" t="s">
        <v>433</v>
      </c>
      <c r="V73" s="398" t="s">
        <v>79</v>
      </c>
      <c r="W73" s="18">
        <v>46266</v>
      </c>
      <c r="X73" s="19"/>
      <c r="Y73" s="395">
        <v>1</v>
      </c>
      <c r="Z73" s="395">
        <v>1</v>
      </c>
      <c r="AA73" s="395" t="s">
        <v>55</v>
      </c>
      <c r="AB73" s="416" t="s">
        <v>242</v>
      </c>
    </row>
    <row r="74" spans="1:45" s="91" customFormat="1" ht="18" thickBot="1" x14ac:dyDescent="0.3">
      <c r="A74" s="998"/>
      <c r="B74" s="1000"/>
      <c r="C74" s="1000"/>
      <c r="D74" s="1001" t="s">
        <v>500</v>
      </c>
      <c r="E74" s="1080"/>
      <c r="F74" s="1081"/>
      <c r="G74" s="1004"/>
      <c r="H74" s="1005"/>
      <c r="I74" s="1006"/>
      <c r="J74" s="1006"/>
      <c r="K74" s="1006"/>
      <c r="L74" s="1006"/>
      <c r="M74" s="1006"/>
      <c r="N74" s="1007"/>
      <c r="O74" s="1007"/>
      <c r="P74" s="1006"/>
      <c r="Q74" s="1008"/>
      <c r="R74" s="1008"/>
      <c r="S74" s="1009"/>
      <c r="T74" s="1009"/>
      <c r="U74" s="1010"/>
      <c r="V74" s="999"/>
      <c r="W74" s="1011"/>
      <c r="X74" s="1011"/>
      <c r="Y74" s="1006"/>
      <c r="Z74" s="1006"/>
      <c r="AA74" s="1006"/>
      <c r="AB74" s="1012"/>
    </row>
    <row r="75" spans="1:45" s="113" customFormat="1" ht="16.2" thickBot="1" x14ac:dyDescent="0.3">
      <c r="A75" s="854"/>
      <c r="B75" s="1302"/>
      <c r="C75" s="100"/>
      <c r="D75" s="1293" t="s">
        <v>501</v>
      </c>
      <c r="E75" s="1013"/>
      <c r="F75" s="1014"/>
      <c r="G75" s="912"/>
      <c r="H75" s="916"/>
      <c r="I75" s="101"/>
      <c r="J75" s="101"/>
      <c r="K75" s="101"/>
      <c r="L75" s="101"/>
      <c r="M75" s="107"/>
      <c r="N75" s="583"/>
      <c r="O75" s="583"/>
      <c r="P75" s="107"/>
      <c r="Q75" s="103"/>
      <c r="R75" s="103"/>
      <c r="S75" s="107"/>
      <c r="T75" s="107"/>
      <c r="U75" s="108"/>
      <c r="V75" s="109"/>
      <c r="W75" s="106"/>
      <c r="X75" s="106"/>
      <c r="Y75" s="107"/>
      <c r="Z75" s="107"/>
      <c r="AA75" s="107"/>
      <c r="AB75" s="415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</row>
    <row r="76" spans="1:45" s="737" customFormat="1" ht="14.4" thickBot="1" x14ac:dyDescent="0.3">
      <c r="A76" s="734" t="s">
        <v>316</v>
      </c>
      <c r="B76" s="10">
        <v>100038</v>
      </c>
      <c r="C76" s="10">
        <v>3800035768626</v>
      </c>
      <c r="D76" s="734" t="s">
        <v>618</v>
      </c>
      <c r="E76" s="735">
        <v>540</v>
      </c>
      <c r="F76" s="185">
        <f>E76*1.23</f>
        <v>664.2</v>
      </c>
      <c r="G76" s="929" t="s">
        <v>59</v>
      </c>
      <c r="H76" s="930">
        <v>2.1</v>
      </c>
      <c r="I76" s="27" t="s">
        <v>49</v>
      </c>
      <c r="J76" s="27" t="s">
        <v>50</v>
      </c>
      <c r="K76" s="27">
        <v>85161080</v>
      </c>
      <c r="L76" s="27" t="s">
        <v>51</v>
      </c>
      <c r="M76" s="27">
        <v>586</v>
      </c>
      <c r="N76" s="72">
        <v>1015</v>
      </c>
      <c r="O76" s="72">
        <v>600</v>
      </c>
      <c r="P76" s="27"/>
      <c r="Q76" s="60">
        <v>61.5</v>
      </c>
      <c r="R76" s="60">
        <f t="shared" ref="R76" si="11">Q76*0.9</f>
        <v>55.35</v>
      </c>
      <c r="S76" s="41" t="s">
        <v>65</v>
      </c>
      <c r="T76" s="41" t="s">
        <v>58</v>
      </c>
      <c r="U76" s="715" t="s">
        <v>62</v>
      </c>
      <c r="V76" s="42" t="s">
        <v>63</v>
      </c>
      <c r="W76" s="28">
        <v>46266</v>
      </c>
      <c r="X76" s="716"/>
      <c r="Y76" s="27">
        <v>1</v>
      </c>
      <c r="Z76" s="27">
        <v>1</v>
      </c>
      <c r="AA76" s="27" t="s">
        <v>55</v>
      </c>
      <c r="AB76" s="736" t="s">
        <v>242</v>
      </c>
    </row>
    <row r="77" spans="1:45" s="737" customFormat="1" ht="16.2" thickBot="1" x14ac:dyDescent="0.3">
      <c r="A77" s="99"/>
      <c r="B77" s="1302"/>
      <c r="C77" s="100"/>
      <c r="D77" s="1293" t="s">
        <v>614</v>
      </c>
      <c r="E77" s="1376"/>
      <c r="F77" s="1072"/>
      <c r="G77" s="912"/>
      <c r="H77" s="916"/>
      <c r="I77" s="101"/>
      <c r="J77" s="101"/>
      <c r="K77" s="101"/>
      <c r="L77" s="101"/>
      <c r="M77" s="107"/>
      <c r="N77" s="107"/>
      <c r="O77" s="107"/>
      <c r="P77" s="107"/>
      <c r="Q77" s="103"/>
      <c r="R77" s="103"/>
      <c r="S77" s="107"/>
      <c r="T77" s="107"/>
      <c r="U77" s="108"/>
      <c r="V77" s="109"/>
      <c r="W77" s="106"/>
      <c r="X77" s="106"/>
      <c r="Y77" s="107"/>
      <c r="Z77" s="107"/>
      <c r="AA77" s="107"/>
      <c r="AB77" s="415"/>
    </row>
    <row r="78" spans="1:45" s="737" customFormat="1" x14ac:dyDescent="0.25">
      <c r="A78" s="9" t="s">
        <v>483</v>
      </c>
      <c r="B78" s="10">
        <v>100988</v>
      </c>
      <c r="C78" s="10">
        <v>8588005814850</v>
      </c>
      <c r="D78" s="714" t="s">
        <v>616</v>
      </c>
      <c r="E78" s="240">
        <v>610</v>
      </c>
      <c r="F78" s="185">
        <f>E78*1.23</f>
        <v>750.3</v>
      </c>
      <c r="G78" s="929" t="s">
        <v>59</v>
      </c>
      <c r="H78" s="930">
        <v>2.1</v>
      </c>
      <c r="I78" s="27" t="s">
        <v>49</v>
      </c>
      <c r="J78" s="27" t="s">
        <v>50</v>
      </c>
      <c r="K78" s="27">
        <v>85161080</v>
      </c>
      <c r="L78" s="27" t="s">
        <v>60</v>
      </c>
      <c r="M78" s="27">
        <v>496</v>
      </c>
      <c r="N78" s="27">
        <v>1474</v>
      </c>
      <c r="O78" s="27">
        <v>496</v>
      </c>
      <c r="P78" s="27"/>
      <c r="Q78" s="60">
        <v>70</v>
      </c>
      <c r="R78" s="60">
        <f>Q78*0.9</f>
        <v>63</v>
      </c>
      <c r="S78" s="41" t="s">
        <v>61</v>
      </c>
      <c r="T78" s="41" t="s">
        <v>58</v>
      </c>
      <c r="U78" s="715" t="s">
        <v>62</v>
      </c>
      <c r="V78" s="42" t="s">
        <v>615</v>
      </c>
      <c r="W78" s="28">
        <v>46266</v>
      </c>
      <c r="X78" s="716"/>
      <c r="Y78" s="27">
        <v>1</v>
      </c>
      <c r="Z78" s="27">
        <v>1</v>
      </c>
      <c r="AA78" s="27" t="s">
        <v>55</v>
      </c>
      <c r="AB78" s="717" t="s">
        <v>242</v>
      </c>
    </row>
    <row r="79" spans="1:45" s="737" customFormat="1" ht="14.4" thickBot="1" x14ac:dyDescent="0.3">
      <c r="A79" s="9" t="s">
        <v>484</v>
      </c>
      <c r="B79" s="10">
        <v>100989</v>
      </c>
      <c r="C79" s="10">
        <v>8588005814867</v>
      </c>
      <c r="D79" s="714" t="s">
        <v>617</v>
      </c>
      <c r="E79" s="239">
        <v>610</v>
      </c>
      <c r="F79" s="1297">
        <f>E79*1.23</f>
        <v>750.3</v>
      </c>
      <c r="G79" s="1298" t="s">
        <v>59</v>
      </c>
      <c r="H79" s="930">
        <v>2.1</v>
      </c>
      <c r="I79" s="27" t="s">
        <v>49</v>
      </c>
      <c r="J79" s="27" t="s">
        <v>50</v>
      </c>
      <c r="K79" s="27">
        <v>85161080</v>
      </c>
      <c r="L79" s="27" t="s">
        <v>60</v>
      </c>
      <c r="M79" s="27">
        <v>496</v>
      </c>
      <c r="N79" s="27">
        <v>1474</v>
      </c>
      <c r="O79" s="27">
        <v>496</v>
      </c>
      <c r="P79" s="27"/>
      <c r="Q79" s="60">
        <v>70</v>
      </c>
      <c r="R79" s="60">
        <f>Q79*0.9</f>
        <v>63</v>
      </c>
      <c r="S79" s="41" t="s">
        <v>61</v>
      </c>
      <c r="T79" s="41" t="s">
        <v>58</v>
      </c>
      <c r="U79" s="715" t="s">
        <v>62</v>
      </c>
      <c r="V79" s="42" t="s">
        <v>615</v>
      </c>
      <c r="W79" s="28">
        <v>46266</v>
      </c>
      <c r="X79" s="716"/>
      <c r="Y79" s="27">
        <v>1</v>
      </c>
      <c r="Z79" s="27">
        <v>1</v>
      </c>
      <c r="AA79" s="27" t="s">
        <v>55</v>
      </c>
      <c r="AB79" s="717" t="s">
        <v>242</v>
      </c>
    </row>
    <row r="80" spans="1:45" s="115" customFormat="1" ht="30.6" customHeight="1" thickBot="1" x14ac:dyDescent="0.3">
      <c r="A80" s="1025"/>
      <c r="B80" s="1305"/>
      <c r="C80" s="1026"/>
      <c r="D80" s="1027" t="s">
        <v>391</v>
      </c>
      <c r="E80" s="1121"/>
      <c r="F80" s="1028"/>
      <c r="G80" s="1029"/>
      <c r="H80" s="1029"/>
      <c r="I80" s="1030"/>
      <c r="J80" s="1030"/>
      <c r="K80" s="1030"/>
      <c r="L80" s="1030"/>
      <c r="M80" s="1029"/>
      <c r="N80" s="1029"/>
      <c r="O80" s="1029"/>
      <c r="P80" s="1030"/>
      <c r="Q80" s="1030"/>
      <c r="R80" s="1030"/>
      <c r="S80" s="1030"/>
      <c r="T80" s="1030"/>
      <c r="U80" s="1030"/>
      <c r="V80" s="1030"/>
      <c r="W80" s="1030"/>
      <c r="X80" s="1030"/>
      <c r="Y80" s="1030"/>
      <c r="Z80" s="1030"/>
      <c r="AA80" s="1030"/>
      <c r="AB80" s="1031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</row>
    <row r="81" spans="1:45" s="115" customFormat="1" ht="16.2" customHeight="1" x14ac:dyDescent="0.25">
      <c r="A81" s="1032"/>
      <c r="B81" s="1306"/>
      <c r="C81" s="1033"/>
      <c r="D81" s="1034" t="s">
        <v>512</v>
      </c>
      <c r="E81" s="1520"/>
      <c r="F81" s="1035"/>
      <c r="G81" s="1036"/>
      <c r="H81" s="1036"/>
      <c r="I81" s="1037"/>
      <c r="J81" s="1037"/>
      <c r="K81" s="1037"/>
      <c r="L81" s="1037"/>
      <c r="M81" s="1036"/>
      <c r="N81" s="1036"/>
      <c r="O81" s="1036"/>
      <c r="P81" s="1037"/>
      <c r="Q81" s="1037"/>
      <c r="R81" s="1037"/>
      <c r="S81" s="1037"/>
      <c r="T81" s="1037"/>
      <c r="U81" s="1037"/>
      <c r="V81" s="1037"/>
      <c r="W81" s="1037"/>
      <c r="X81" s="1037"/>
      <c r="Y81" s="1037"/>
      <c r="Z81" s="1037"/>
      <c r="AA81" s="1037"/>
      <c r="AB81" s="1038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</row>
    <row r="82" spans="1:45" s="358" customFormat="1" ht="13.95" customHeight="1" x14ac:dyDescent="0.3">
      <c r="A82" s="856" t="s">
        <v>450</v>
      </c>
      <c r="B82" s="770">
        <v>100562</v>
      </c>
      <c r="C82" s="857">
        <v>3800035736281</v>
      </c>
      <c r="D82" s="858" t="s">
        <v>642</v>
      </c>
      <c r="E82" s="1661">
        <v>211</v>
      </c>
      <c r="F82" s="859">
        <f>E82*1.23</f>
        <v>259.52999999999997</v>
      </c>
      <c r="G82" s="860" t="s">
        <v>81</v>
      </c>
      <c r="H82" s="861" t="s">
        <v>81</v>
      </c>
      <c r="I82" s="278" t="s">
        <v>49</v>
      </c>
      <c r="J82" s="278" t="s">
        <v>50</v>
      </c>
      <c r="K82" s="278">
        <v>73101000</v>
      </c>
      <c r="L82" s="278" t="s">
        <v>51</v>
      </c>
      <c r="M82" s="278"/>
      <c r="N82" s="278">
        <v>535</v>
      </c>
      <c r="O82" s="278">
        <v>396</v>
      </c>
      <c r="P82" s="278"/>
      <c r="Q82" s="792">
        <v>15</v>
      </c>
      <c r="R82" s="792">
        <f>Q82*0.9</f>
        <v>13.5</v>
      </c>
      <c r="S82" s="783" t="s">
        <v>61</v>
      </c>
      <c r="T82" s="808"/>
      <c r="U82" s="862" t="s">
        <v>53</v>
      </c>
      <c r="V82" s="863" t="s">
        <v>75</v>
      </c>
      <c r="W82" s="540">
        <v>46266</v>
      </c>
      <c r="X82" s="540"/>
      <c r="Y82" s="864">
        <v>1</v>
      </c>
      <c r="Z82" s="864">
        <v>1</v>
      </c>
      <c r="AA82" s="864" t="s">
        <v>55</v>
      </c>
      <c r="AB82" s="865" t="s">
        <v>242</v>
      </c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</row>
    <row r="83" spans="1:45" s="1444" customFormat="1" ht="13.95" customHeight="1" x14ac:dyDescent="0.3">
      <c r="A83" s="1439" t="s">
        <v>867</v>
      </c>
      <c r="B83" s="495">
        <v>100563</v>
      </c>
      <c r="C83" s="495"/>
      <c r="D83" s="630" t="s">
        <v>869</v>
      </c>
      <c r="E83" s="1661">
        <v>263</v>
      </c>
      <c r="F83" s="1440">
        <f t="shared" ref="F83:F84" si="12">E83*1.23</f>
        <v>323.49</v>
      </c>
      <c r="G83" s="1441" t="s">
        <v>81</v>
      </c>
      <c r="H83" s="1442" t="s">
        <v>81</v>
      </c>
      <c r="I83" s="281" t="s">
        <v>49</v>
      </c>
      <c r="J83" s="281" t="s">
        <v>50</v>
      </c>
      <c r="K83" s="281">
        <v>73101000</v>
      </c>
      <c r="L83" s="281" t="s">
        <v>51</v>
      </c>
      <c r="M83" s="1377"/>
      <c r="N83" s="1377">
        <v>735</v>
      </c>
      <c r="O83" s="281">
        <v>396</v>
      </c>
      <c r="P83" s="1377"/>
      <c r="Q83" s="1443">
        <v>20</v>
      </c>
      <c r="R83" s="283">
        <f t="shared" ref="R83:R84" si="13">Q83*0.9</f>
        <v>18</v>
      </c>
      <c r="S83" s="286" t="s">
        <v>61</v>
      </c>
      <c r="T83" s="49" t="s">
        <v>159</v>
      </c>
      <c r="U83" s="284" t="s">
        <v>53</v>
      </c>
      <c r="V83" s="631" t="s">
        <v>75</v>
      </c>
      <c r="W83" s="285">
        <v>46266</v>
      </c>
      <c r="X83" s="285"/>
      <c r="Y83" s="632">
        <v>1</v>
      </c>
      <c r="Z83" s="632">
        <v>1</v>
      </c>
      <c r="AA83" s="632" t="s">
        <v>55</v>
      </c>
      <c r="AB83" s="1445" t="s">
        <v>242</v>
      </c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</row>
    <row r="84" spans="1:45" s="1444" customFormat="1" ht="13.95" customHeight="1" thickBot="1" x14ac:dyDescent="0.35">
      <c r="A84" s="1439" t="s">
        <v>868</v>
      </c>
      <c r="B84" s="495">
        <v>100564</v>
      </c>
      <c r="C84" s="495"/>
      <c r="D84" s="630" t="s">
        <v>870</v>
      </c>
      <c r="E84" s="1661">
        <v>295</v>
      </c>
      <c r="F84" s="1440">
        <f t="shared" si="12"/>
        <v>362.85</v>
      </c>
      <c r="G84" s="1441" t="s">
        <v>81</v>
      </c>
      <c r="H84" s="1442" t="s">
        <v>81</v>
      </c>
      <c r="I84" s="281" t="s">
        <v>49</v>
      </c>
      <c r="J84" s="281" t="s">
        <v>50</v>
      </c>
      <c r="K84" s="281">
        <v>73101000</v>
      </c>
      <c r="L84" s="281" t="s">
        <v>51</v>
      </c>
      <c r="M84" s="1377"/>
      <c r="N84" s="1377">
        <v>1100</v>
      </c>
      <c r="O84" s="281">
        <v>396</v>
      </c>
      <c r="P84" s="1377"/>
      <c r="Q84" s="1443">
        <v>28</v>
      </c>
      <c r="R84" s="283">
        <f t="shared" si="13"/>
        <v>25.2</v>
      </c>
      <c r="S84" s="286" t="s">
        <v>61</v>
      </c>
      <c r="T84" s="49" t="s">
        <v>159</v>
      </c>
      <c r="U84" s="284" t="s">
        <v>53</v>
      </c>
      <c r="V84" s="631" t="s">
        <v>75</v>
      </c>
      <c r="W84" s="285">
        <v>46266</v>
      </c>
      <c r="X84" s="285"/>
      <c r="Y84" s="632">
        <v>1</v>
      </c>
      <c r="Z84" s="632">
        <v>1</v>
      </c>
      <c r="AA84" s="632" t="s">
        <v>55</v>
      </c>
      <c r="AB84" s="1445" t="s">
        <v>242</v>
      </c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</row>
    <row r="85" spans="1:45" s="115" customFormat="1" ht="16.2" thickBot="1" x14ac:dyDescent="0.3">
      <c r="A85" s="1039"/>
      <c r="B85" s="1307"/>
      <c r="C85" s="1041"/>
      <c r="D85" s="1042" t="s">
        <v>513</v>
      </c>
      <c r="E85" s="1520"/>
      <c r="F85" s="1043">
        <f t="shared" ref="F85" si="14">E85*1.2</f>
        <v>0</v>
      </c>
      <c r="G85" s="1044"/>
      <c r="H85" s="1045"/>
      <c r="I85" s="1046"/>
      <c r="J85" s="1046"/>
      <c r="K85" s="1046"/>
      <c r="L85" s="1046"/>
      <c r="M85" s="1047"/>
      <c r="N85" s="1048"/>
      <c r="O85" s="1048"/>
      <c r="P85" s="1047"/>
      <c r="Q85" s="1049"/>
      <c r="R85" s="1049"/>
      <c r="S85" s="1047"/>
      <c r="T85" s="1047"/>
      <c r="U85" s="1050"/>
      <c r="V85" s="1040"/>
      <c r="W85" s="1051"/>
      <c r="X85" s="1051"/>
      <c r="Y85" s="1047"/>
      <c r="Z85" s="1047"/>
      <c r="AA85" s="1047"/>
      <c r="AB85" s="1052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</row>
    <row r="86" spans="1:45" s="358" customFormat="1" ht="13.95" customHeight="1" x14ac:dyDescent="0.25">
      <c r="A86" s="241" t="s">
        <v>191</v>
      </c>
      <c r="B86" s="443">
        <v>100595</v>
      </c>
      <c r="C86" s="1022">
        <v>3800035707489</v>
      </c>
      <c r="D86" s="38" t="s">
        <v>643</v>
      </c>
      <c r="E86" s="1662">
        <v>280</v>
      </c>
      <c r="F86" s="187">
        <f t="shared" ref="F86:F88" si="15">E86*1.23</f>
        <v>344.4</v>
      </c>
      <c r="G86" s="446" t="s">
        <v>81</v>
      </c>
      <c r="H86" s="55" t="s">
        <v>81</v>
      </c>
      <c r="I86" s="55" t="s">
        <v>49</v>
      </c>
      <c r="J86" s="354" t="s">
        <v>50</v>
      </c>
      <c r="K86" s="55">
        <v>73101000</v>
      </c>
      <c r="L86" s="353" t="s">
        <v>51</v>
      </c>
      <c r="M86" s="55">
        <v>462</v>
      </c>
      <c r="N86" s="529">
        <v>730</v>
      </c>
      <c r="O86" s="61">
        <v>470</v>
      </c>
      <c r="P86" s="353"/>
      <c r="Q86" s="56">
        <v>29</v>
      </c>
      <c r="R86" s="355">
        <f t="shared" ref="R86:R88" si="16">Q86*0.9</f>
        <v>26.1</v>
      </c>
      <c r="S86" s="57" t="s">
        <v>61</v>
      </c>
      <c r="T86" s="57"/>
      <c r="U86" s="58" t="s">
        <v>53</v>
      </c>
      <c r="V86" s="1" t="s">
        <v>75</v>
      </c>
      <c r="W86" s="302">
        <v>46266</v>
      </c>
      <c r="X86" s="301"/>
      <c r="Y86" s="356">
        <v>1</v>
      </c>
      <c r="Z86" s="357">
        <v>1</v>
      </c>
      <c r="AA86" s="356" t="s">
        <v>55</v>
      </c>
      <c r="AB86" s="431" t="s">
        <v>242</v>
      </c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</row>
    <row r="87" spans="1:45" s="358" customFormat="1" ht="13.95" customHeight="1" x14ac:dyDescent="0.25">
      <c r="A87" s="74" t="s">
        <v>192</v>
      </c>
      <c r="B87" s="444">
        <v>100596</v>
      </c>
      <c r="C87" s="1023">
        <v>3800035707496</v>
      </c>
      <c r="D87" s="2" t="s">
        <v>644</v>
      </c>
      <c r="E87" s="1658">
        <v>285</v>
      </c>
      <c r="F87" s="187">
        <f t="shared" si="15"/>
        <v>350.55</v>
      </c>
      <c r="G87" s="447" t="s">
        <v>81</v>
      </c>
      <c r="H87" s="12" t="s">
        <v>81</v>
      </c>
      <c r="I87" s="12" t="s">
        <v>49</v>
      </c>
      <c r="J87" s="85" t="s">
        <v>50</v>
      </c>
      <c r="K87" s="12">
        <v>73101000</v>
      </c>
      <c r="L87" s="289" t="s">
        <v>51</v>
      </c>
      <c r="M87" s="12">
        <v>462</v>
      </c>
      <c r="N87" s="497">
        <v>825</v>
      </c>
      <c r="O87" s="7">
        <v>470</v>
      </c>
      <c r="P87" s="289"/>
      <c r="Q87" s="13">
        <v>32</v>
      </c>
      <c r="R87" s="290">
        <f t="shared" si="16"/>
        <v>28.8</v>
      </c>
      <c r="S87" s="14" t="s">
        <v>61</v>
      </c>
      <c r="T87" s="14"/>
      <c r="U87" s="15" t="s">
        <v>53</v>
      </c>
      <c r="V87" s="17" t="s">
        <v>75</v>
      </c>
      <c r="W87" s="18">
        <v>46266</v>
      </c>
      <c r="X87" s="303"/>
      <c r="Y87" s="360">
        <v>1</v>
      </c>
      <c r="Z87" s="361">
        <v>1</v>
      </c>
      <c r="AA87" s="360" t="s">
        <v>55</v>
      </c>
      <c r="AB87" s="432" t="s">
        <v>242</v>
      </c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</row>
    <row r="88" spans="1:45" s="358" customFormat="1" ht="13.95" customHeight="1" thickBot="1" x14ac:dyDescent="0.3">
      <c r="A88" s="262" t="s">
        <v>193</v>
      </c>
      <c r="B88" s="1308">
        <v>100597</v>
      </c>
      <c r="C88" s="1024">
        <v>3800035707502</v>
      </c>
      <c r="D88" s="31" t="s">
        <v>645</v>
      </c>
      <c r="E88" s="1659">
        <v>345</v>
      </c>
      <c r="F88" s="187">
        <f t="shared" si="15"/>
        <v>424.34999999999997</v>
      </c>
      <c r="G88" s="538" t="s">
        <v>81</v>
      </c>
      <c r="H88" s="32" t="s">
        <v>81</v>
      </c>
      <c r="I88" s="32" t="s">
        <v>49</v>
      </c>
      <c r="J88" s="87" t="s">
        <v>50</v>
      </c>
      <c r="K88" s="32">
        <v>73101000</v>
      </c>
      <c r="L88" s="362" t="s">
        <v>51</v>
      </c>
      <c r="M88" s="32">
        <v>462</v>
      </c>
      <c r="N88" s="587">
        <v>1155</v>
      </c>
      <c r="O88" s="63">
        <v>470</v>
      </c>
      <c r="P88" s="362"/>
      <c r="Q88" s="62">
        <v>42</v>
      </c>
      <c r="R88" s="364">
        <f t="shared" si="16"/>
        <v>37.800000000000004</v>
      </c>
      <c r="S88" s="64" t="s">
        <v>61</v>
      </c>
      <c r="T88" s="64"/>
      <c r="U88" s="65" t="s">
        <v>53</v>
      </c>
      <c r="V88" s="66" t="s">
        <v>75</v>
      </c>
      <c r="W88" s="307">
        <v>46266</v>
      </c>
      <c r="X88" s="306"/>
      <c r="Y88" s="365">
        <v>1</v>
      </c>
      <c r="Z88" s="366">
        <v>1</v>
      </c>
      <c r="AA88" s="365" t="s">
        <v>55</v>
      </c>
      <c r="AB88" s="433" t="s">
        <v>242</v>
      </c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</row>
    <row r="89" spans="1:45" customFormat="1" ht="16.2" thickBot="1" x14ac:dyDescent="0.35">
      <c r="A89" s="1053"/>
      <c r="B89" s="1309"/>
      <c r="C89" s="1055"/>
      <c r="D89" s="1056" t="s">
        <v>514</v>
      </c>
      <c r="E89" s="1057"/>
      <c r="F89" s="1058"/>
      <c r="G89" s="1055"/>
      <c r="H89" s="1059"/>
      <c r="I89" s="1060"/>
      <c r="J89" s="1061"/>
      <c r="K89" s="1061"/>
      <c r="L89" s="1061">
        <f t="shared" ref="L89" si="17">K89*1.21</f>
        <v>0</v>
      </c>
      <c r="M89" s="1062"/>
      <c r="N89" s="1063"/>
      <c r="O89" s="1063"/>
      <c r="P89" s="1062"/>
      <c r="Q89" s="1064"/>
      <c r="R89" s="1064"/>
      <c r="S89" s="1064"/>
      <c r="T89" s="1064"/>
      <c r="U89" s="1065"/>
      <c r="V89" s="1064"/>
      <c r="W89" s="1066"/>
      <c r="X89" s="1067"/>
      <c r="Y89" s="1054"/>
      <c r="Z89" s="1068"/>
      <c r="AA89" s="1069"/>
      <c r="AB89" s="1070"/>
    </row>
    <row r="90" spans="1:45" s="91" customFormat="1" x14ac:dyDescent="0.25">
      <c r="A90" s="2" t="s">
        <v>166</v>
      </c>
      <c r="B90" s="234">
        <v>100581</v>
      </c>
      <c r="C90" s="234">
        <v>3800035748635</v>
      </c>
      <c r="D90" s="74" t="s">
        <v>660</v>
      </c>
      <c r="E90" s="1654">
        <v>690</v>
      </c>
      <c r="F90" s="187">
        <f t="shared" ref="F90:F96" si="18">E90*1.23</f>
        <v>848.69999999999993</v>
      </c>
      <c r="G90" s="447" t="s">
        <v>81</v>
      </c>
      <c r="H90" s="12" t="s">
        <v>81</v>
      </c>
      <c r="I90" s="12" t="s">
        <v>49</v>
      </c>
      <c r="J90" s="85" t="s">
        <v>50</v>
      </c>
      <c r="K90" s="55">
        <v>73101000</v>
      </c>
      <c r="L90" s="86" t="s">
        <v>51</v>
      </c>
      <c r="M90" s="12">
        <v>745</v>
      </c>
      <c r="N90" s="7">
        <v>1215</v>
      </c>
      <c r="O90" s="7">
        <v>670</v>
      </c>
      <c r="P90" s="12"/>
      <c r="Q90" s="13">
        <v>43</v>
      </c>
      <c r="R90" s="13">
        <f t="shared" ref="R90:R96" si="19">Q90*0.9</f>
        <v>38.700000000000003</v>
      </c>
      <c r="S90" s="14" t="s">
        <v>65</v>
      </c>
      <c r="T90" s="14"/>
      <c r="U90" s="15" t="s">
        <v>73</v>
      </c>
      <c r="V90" s="17" t="s">
        <v>75</v>
      </c>
      <c r="W90" s="18">
        <v>46266</v>
      </c>
      <c r="X90" s="19"/>
      <c r="Y90" s="12">
        <v>1</v>
      </c>
      <c r="Z90" s="12">
        <v>1</v>
      </c>
      <c r="AA90" s="12" t="s">
        <v>55</v>
      </c>
      <c r="AB90" s="414" t="s">
        <v>242</v>
      </c>
    </row>
    <row r="91" spans="1:45" s="91" customFormat="1" x14ac:dyDescent="0.25">
      <c r="A91" s="2" t="s">
        <v>68</v>
      </c>
      <c r="B91" s="234">
        <v>100604</v>
      </c>
      <c r="C91" s="234">
        <v>3800035769227</v>
      </c>
      <c r="D91" s="74" t="s">
        <v>661</v>
      </c>
      <c r="E91" s="1654">
        <v>910</v>
      </c>
      <c r="F91" s="187">
        <f t="shared" si="18"/>
        <v>1119.3</v>
      </c>
      <c r="G91" s="447" t="s">
        <v>81</v>
      </c>
      <c r="H91" s="12" t="s">
        <v>81</v>
      </c>
      <c r="I91" s="12" t="s">
        <v>49</v>
      </c>
      <c r="J91" s="85" t="s">
        <v>50</v>
      </c>
      <c r="K91" s="12">
        <v>73101000</v>
      </c>
      <c r="L91" s="86" t="s">
        <v>51</v>
      </c>
      <c r="M91" s="12">
        <v>745</v>
      </c>
      <c r="N91" s="7">
        <v>1595</v>
      </c>
      <c r="O91" s="7">
        <v>670</v>
      </c>
      <c r="P91" s="12"/>
      <c r="Q91" s="13">
        <v>58</v>
      </c>
      <c r="R91" s="13">
        <f t="shared" si="19"/>
        <v>52.2</v>
      </c>
      <c r="S91" s="14" t="s">
        <v>65</v>
      </c>
      <c r="T91" s="14"/>
      <c r="U91" s="15" t="s">
        <v>73</v>
      </c>
      <c r="V91" s="17" t="s">
        <v>75</v>
      </c>
      <c r="W91" s="18">
        <v>46266</v>
      </c>
      <c r="X91" s="19"/>
      <c r="Y91" s="12">
        <v>1</v>
      </c>
      <c r="Z91" s="12">
        <v>1</v>
      </c>
      <c r="AA91" s="12" t="s">
        <v>55</v>
      </c>
      <c r="AB91" s="414" t="s">
        <v>242</v>
      </c>
    </row>
    <row r="92" spans="1:45" s="91" customFormat="1" x14ac:dyDescent="0.25">
      <c r="A92" s="2" t="s">
        <v>167</v>
      </c>
      <c r="B92" s="234">
        <v>100584</v>
      </c>
      <c r="C92" s="234">
        <v>3800035748659</v>
      </c>
      <c r="D92" s="74" t="s">
        <v>662</v>
      </c>
      <c r="E92" s="1654">
        <v>1200</v>
      </c>
      <c r="F92" s="187">
        <f t="shared" si="18"/>
        <v>1476</v>
      </c>
      <c r="G92" s="447" t="s">
        <v>81</v>
      </c>
      <c r="H92" s="12" t="s">
        <v>81</v>
      </c>
      <c r="I92" s="12" t="s">
        <v>49</v>
      </c>
      <c r="J92" s="85" t="s">
        <v>50</v>
      </c>
      <c r="K92" s="12">
        <v>73090059</v>
      </c>
      <c r="L92" s="86" t="s">
        <v>51</v>
      </c>
      <c r="M92" s="12">
        <v>895</v>
      </c>
      <c r="N92" s="7">
        <v>1755</v>
      </c>
      <c r="O92" s="7">
        <v>810</v>
      </c>
      <c r="P92" s="12"/>
      <c r="Q92" s="13">
        <v>113</v>
      </c>
      <c r="R92" s="13">
        <f t="shared" si="19"/>
        <v>101.7</v>
      </c>
      <c r="S92" s="14" t="s">
        <v>65</v>
      </c>
      <c r="T92" s="14"/>
      <c r="U92" s="15" t="s">
        <v>73</v>
      </c>
      <c r="V92" s="17" t="s">
        <v>75</v>
      </c>
      <c r="W92" s="18">
        <v>46266</v>
      </c>
      <c r="X92" s="19"/>
      <c r="Y92" s="12">
        <v>1</v>
      </c>
      <c r="Z92" s="12">
        <v>1</v>
      </c>
      <c r="AA92" s="12" t="s">
        <v>55</v>
      </c>
      <c r="AB92" s="414" t="s">
        <v>242</v>
      </c>
    </row>
    <row r="93" spans="1:45" s="91" customFormat="1" x14ac:dyDescent="0.25">
      <c r="A93" s="2" t="s">
        <v>69</v>
      </c>
      <c r="B93" s="234">
        <v>100096</v>
      </c>
      <c r="C93" s="234">
        <v>3800035769241</v>
      </c>
      <c r="D93" s="74" t="s">
        <v>646</v>
      </c>
      <c r="E93" s="1654">
        <v>1720</v>
      </c>
      <c r="F93" s="187">
        <f t="shared" si="18"/>
        <v>2115.6</v>
      </c>
      <c r="G93" s="447" t="s">
        <v>81</v>
      </c>
      <c r="H93" s="12" t="s">
        <v>81</v>
      </c>
      <c r="I93" s="12" t="s">
        <v>49</v>
      </c>
      <c r="J93" s="85" t="s">
        <v>50</v>
      </c>
      <c r="K93" s="12">
        <v>73090059</v>
      </c>
      <c r="L93" s="86" t="s">
        <v>51</v>
      </c>
      <c r="M93" s="12">
        <v>1160</v>
      </c>
      <c r="N93" s="7">
        <v>1650</v>
      </c>
      <c r="O93" s="7">
        <v>1050</v>
      </c>
      <c r="P93" s="12"/>
      <c r="Q93" s="13">
        <v>144</v>
      </c>
      <c r="R93" s="13">
        <f t="shared" si="19"/>
        <v>129.6</v>
      </c>
      <c r="S93" s="14" t="s">
        <v>61</v>
      </c>
      <c r="T93" s="14"/>
      <c r="U93" s="15" t="s">
        <v>73</v>
      </c>
      <c r="V93" s="17" t="s">
        <v>75</v>
      </c>
      <c r="W93" s="18">
        <v>46266</v>
      </c>
      <c r="X93" s="19"/>
      <c r="Y93" s="12">
        <v>1</v>
      </c>
      <c r="Z93" s="12">
        <v>1</v>
      </c>
      <c r="AA93" s="12" t="s">
        <v>55</v>
      </c>
      <c r="AB93" s="414" t="s">
        <v>242</v>
      </c>
    </row>
    <row r="94" spans="1:45" s="91" customFormat="1" x14ac:dyDescent="0.25">
      <c r="A94" s="2" t="s">
        <v>70</v>
      </c>
      <c r="B94" s="234">
        <v>100181</v>
      </c>
      <c r="C94" s="234">
        <v>3800035769005</v>
      </c>
      <c r="D94" s="74" t="s">
        <v>647</v>
      </c>
      <c r="E94" s="1654">
        <v>1920</v>
      </c>
      <c r="F94" s="187">
        <f t="shared" si="18"/>
        <v>2361.6</v>
      </c>
      <c r="G94" s="447" t="s">
        <v>81</v>
      </c>
      <c r="H94" s="12" t="s">
        <v>81</v>
      </c>
      <c r="I94" s="12" t="s">
        <v>49</v>
      </c>
      <c r="J94" s="85" t="s">
        <v>50</v>
      </c>
      <c r="K94" s="12">
        <v>73090059</v>
      </c>
      <c r="L94" s="86" t="s">
        <v>51</v>
      </c>
      <c r="M94" s="12">
        <v>1160</v>
      </c>
      <c r="N94" s="7">
        <v>2100</v>
      </c>
      <c r="O94" s="7">
        <v>1050</v>
      </c>
      <c r="P94" s="12"/>
      <c r="Q94" s="13">
        <v>186</v>
      </c>
      <c r="R94" s="13">
        <f t="shared" si="19"/>
        <v>167.4</v>
      </c>
      <c r="S94" s="14" t="s">
        <v>61</v>
      </c>
      <c r="T94" s="14"/>
      <c r="U94" s="15" t="s">
        <v>73</v>
      </c>
      <c r="V94" s="17" t="s">
        <v>75</v>
      </c>
      <c r="W94" s="18">
        <v>46266</v>
      </c>
      <c r="X94" s="19"/>
      <c r="Y94" s="12">
        <v>1</v>
      </c>
      <c r="Z94" s="12">
        <v>1</v>
      </c>
      <c r="AA94" s="12" t="s">
        <v>55</v>
      </c>
      <c r="AB94" s="414" t="s">
        <v>242</v>
      </c>
    </row>
    <row r="95" spans="1:45" s="89" customFormat="1" x14ac:dyDescent="0.25">
      <c r="A95" s="36" t="s">
        <v>71</v>
      </c>
      <c r="B95" s="223">
        <v>100146</v>
      </c>
      <c r="C95" s="223">
        <v>8588005815482</v>
      </c>
      <c r="D95" s="74" t="s">
        <v>648</v>
      </c>
      <c r="E95" s="1654">
        <v>3020</v>
      </c>
      <c r="F95" s="187">
        <f t="shared" si="18"/>
        <v>3714.6</v>
      </c>
      <c r="G95" s="546" t="s">
        <v>81</v>
      </c>
      <c r="H95" s="44" t="s">
        <v>81</v>
      </c>
      <c r="I95" s="44" t="s">
        <v>49</v>
      </c>
      <c r="J95" s="232" t="s">
        <v>50</v>
      </c>
      <c r="K95" s="44">
        <v>73090059</v>
      </c>
      <c r="L95" s="233" t="s">
        <v>51</v>
      </c>
      <c r="M95" s="44">
        <v>1380</v>
      </c>
      <c r="N95" s="71">
        <v>2230</v>
      </c>
      <c r="O95" s="71">
        <v>1250</v>
      </c>
      <c r="P95" s="44"/>
      <c r="Q95" s="48">
        <v>300</v>
      </c>
      <c r="R95" s="48">
        <f t="shared" si="19"/>
        <v>270</v>
      </c>
      <c r="S95" s="49" t="s">
        <v>57</v>
      </c>
      <c r="T95" s="49" t="s">
        <v>159</v>
      </c>
      <c r="U95" s="50" t="s">
        <v>73</v>
      </c>
      <c r="V95" s="51" t="s">
        <v>75</v>
      </c>
      <c r="W95" s="45">
        <v>46266</v>
      </c>
      <c r="X95" s="46"/>
      <c r="Y95" s="44">
        <v>1</v>
      </c>
      <c r="Z95" s="44">
        <v>1</v>
      </c>
      <c r="AA95" s="44" t="s">
        <v>55</v>
      </c>
      <c r="AB95" s="418" t="s">
        <v>242</v>
      </c>
    </row>
    <row r="96" spans="1:45" s="89" customFormat="1" ht="14.4" thickBot="1" x14ac:dyDescent="0.3">
      <c r="A96" s="36" t="s">
        <v>72</v>
      </c>
      <c r="B96" s="223">
        <v>100147</v>
      </c>
      <c r="C96" s="223">
        <v>3800035736373</v>
      </c>
      <c r="D96" s="74" t="s">
        <v>649</v>
      </c>
      <c r="E96" s="1654">
        <v>3620</v>
      </c>
      <c r="F96" s="187">
        <f t="shared" si="18"/>
        <v>4452.6000000000004</v>
      </c>
      <c r="G96" s="546" t="s">
        <v>81</v>
      </c>
      <c r="H96" s="44" t="s">
        <v>81</v>
      </c>
      <c r="I96" s="44" t="s">
        <v>49</v>
      </c>
      <c r="J96" s="232" t="s">
        <v>50</v>
      </c>
      <c r="K96" s="44">
        <v>73090059</v>
      </c>
      <c r="L96" s="233" t="s">
        <v>51</v>
      </c>
      <c r="M96" s="44">
        <v>1545</v>
      </c>
      <c r="N96" s="71">
        <v>2260</v>
      </c>
      <c r="O96" s="71">
        <v>1400</v>
      </c>
      <c r="P96" s="44"/>
      <c r="Q96" s="48">
        <v>395</v>
      </c>
      <c r="R96" s="48">
        <f t="shared" si="19"/>
        <v>355.5</v>
      </c>
      <c r="S96" s="49" t="s">
        <v>57</v>
      </c>
      <c r="T96" s="49" t="s">
        <v>159</v>
      </c>
      <c r="U96" s="50" t="s">
        <v>73</v>
      </c>
      <c r="V96" s="51" t="s">
        <v>75</v>
      </c>
      <c r="W96" s="45">
        <v>46266</v>
      </c>
      <c r="X96" s="46"/>
      <c r="Y96" s="44">
        <v>1</v>
      </c>
      <c r="Z96" s="44">
        <v>1</v>
      </c>
      <c r="AA96" s="44" t="s">
        <v>55</v>
      </c>
      <c r="AB96" s="418" t="s">
        <v>242</v>
      </c>
    </row>
    <row r="97" spans="1:28" s="89" customFormat="1" ht="18" thickBot="1" x14ac:dyDescent="0.35">
      <c r="A97" s="1107"/>
      <c r="B97" s="1310"/>
      <c r="C97" s="1108"/>
      <c r="D97" s="1027" t="s">
        <v>455</v>
      </c>
      <c r="E97" s="1521"/>
      <c r="F97" s="1109"/>
      <c r="G97" s="1110"/>
      <c r="H97" s="1111"/>
      <c r="I97" s="1111"/>
      <c r="J97" s="1111"/>
      <c r="K97" s="1112"/>
      <c r="L97" s="1111"/>
      <c r="M97" s="1111"/>
      <c r="N97" s="1113"/>
      <c r="O97" s="1113"/>
      <c r="P97" s="1111"/>
      <c r="Q97" s="1114"/>
      <c r="R97" s="1114"/>
      <c r="S97" s="1115"/>
      <c r="T97" s="1115"/>
      <c r="U97" s="1116"/>
      <c r="V97" s="1117"/>
      <c r="W97" s="1118"/>
      <c r="X97" s="1118"/>
      <c r="Y97" s="1111"/>
      <c r="Z97" s="1111"/>
      <c r="AA97" s="1111"/>
      <c r="AB97" s="1119"/>
    </row>
    <row r="98" spans="1:28" s="89" customFormat="1" ht="16.2" thickBot="1" x14ac:dyDescent="0.3">
      <c r="A98" s="1053"/>
      <c r="B98" s="1311"/>
      <c r="C98" s="1053"/>
      <c r="D98" s="1120" t="s">
        <v>650</v>
      </c>
      <c r="E98" s="1121"/>
      <c r="F98" s="1122"/>
      <c r="G98" s="1123"/>
      <c r="H98" s="1124"/>
      <c r="I98" s="1062"/>
      <c r="J98" s="1062"/>
      <c r="K98" s="1062"/>
      <c r="L98" s="1062"/>
      <c r="M98" s="1064"/>
      <c r="N98" s="1064"/>
      <c r="O98" s="1064"/>
      <c r="P98" s="1064"/>
      <c r="Q98" s="1125"/>
      <c r="R98" s="1065"/>
      <c r="S98" s="1064"/>
      <c r="T98" s="1064"/>
      <c r="U98" s="1066"/>
      <c r="V98" s="1067"/>
      <c r="W98" s="1054"/>
      <c r="X98" s="1068"/>
      <c r="Y98" s="1068"/>
      <c r="Z98" s="1126"/>
      <c r="AA98" s="1126"/>
      <c r="AB98" s="1127"/>
    </row>
    <row r="99" spans="1:28" s="89" customFormat="1" x14ac:dyDescent="0.25">
      <c r="A99" s="774" t="s">
        <v>456</v>
      </c>
      <c r="B99" s="1312">
        <v>500600</v>
      </c>
      <c r="C99" s="775">
        <v>8588005820219</v>
      </c>
      <c r="D99" s="776" t="s">
        <v>545</v>
      </c>
      <c r="E99" s="1663">
        <v>710</v>
      </c>
      <c r="F99" s="777">
        <f>E99*1.23</f>
        <v>873.3</v>
      </c>
      <c r="G99" s="778" t="s">
        <v>81</v>
      </c>
      <c r="H99" s="779" t="s">
        <v>81</v>
      </c>
      <c r="I99" s="779" t="s">
        <v>49</v>
      </c>
      <c r="J99" s="779" t="s">
        <v>50</v>
      </c>
      <c r="K99" s="779">
        <v>73090059</v>
      </c>
      <c r="L99" s="779" t="s">
        <v>457</v>
      </c>
      <c r="M99" s="779">
        <v>650</v>
      </c>
      <c r="N99" s="779">
        <v>1620</v>
      </c>
      <c r="O99" s="779"/>
      <c r="P99" s="779"/>
      <c r="Q99" s="780">
        <v>74</v>
      </c>
      <c r="R99" s="781">
        <f t="shared" ref="R99:R104" si="20">Q99*0.9</f>
        <v>66.600000000000009</v>
      </c>
      <c r="S99" s="782" t="s">
        <v>61</v>
      </c>
      <c r="T99" s="1071"/>
      <c r="U99" s="784" t="s">
        <v>73</v>
      </c>
      <c r="V99" s="785" t="s">
        <v>74</v>
      </c>
      <c r="W99" s="786">
        <v>46266</v>
      </c>
      <c r="X99" s="786"/>
      <c r="Y99" s="779">
        <v>1</v>
      </c>
      <c r="Z99" s="779">
        <v>1</v>
      </c>
      <c r="AA99" s="779" t="s">
        <v>55</v>
      </c>
      <c r="AB99" s="787" t="s">
        <v>242</v>
      </c>
    </row>
    <row r="100" spans="1:28" s="89" customFormat="1" x14ac:dyDescent="0.25">
      <c r="A100" s="774" t="s">
        <v>852</v>
      </c>
      <c r="B100" s="1312">
        <v>500613</v>
      </c>
      <c r="C100" s="775">
        <v>8588005820325</v>
      </c>
      <c r="D100" s="776" t="s">
        <v>853</v>
      </c>
      <c r="E100" s="1663">
        <v>960</v>
      </c>
      <c r="F100" s="777">
        <f>E100*1.23</f>
        <v>1180.8</v>
      </c>
      <c r="G100" s="778" t="s">
        <v>81</v>
      </c>
      <c r="H100" s="779" t="s">
        <v>81</v>
      </c>
      <c r="I100" s="779" t="s">
        <v>49</v>
      </c>
      <c r="J100" s="779" t="s">
        <v>50</v>
      </c>
      <c r="K100" s="779">
        <v>73090059</v>
      </c>
      <c r="L100" s="779" t="s">
        <v>457</v>
      </c>
      <c r="M100" s="779">
        <v>700</v>
      </c>
      <c r="N100" s="779">
        <v>1650</v>
      </c>
      <c r="O100" s="779"/>
      <c r="P100" s="779"/>
      <c r="Q100" s="780">
        <v>80</v>
      </c>
      <c r="R100" s="781">
        <f t="shared" si="20"/>
        <v>72</v>
      </c>
      <c r="S100" s="782" t="s">
        <v>61</v>
      </c>
      <c r="T100" s="1071"/>
      <c r="U100" s="784" t="s">
        <v>73</v>
      </c>
      <c r="V100" s="785" t="s">
        <v>74</v>
      </c>
      <c r="W100" s="786">
        <v>46266</v>
      </c>
      <c r="X100" s="786"/>
      <c r="Y100" s="779">
        <v>1</v>
      </c>
      <c r="Z100" s="779">
        <v>1</v>
      </c>
      <c r="AA100" s="779" t="s">
        <v>55</v>
      </c>
      <c r="AB100" s="787" t="s">
        <v>242</v>
      </c>
    </row>
    <row r="101" spans="1:28" s="89" customFormat="1" x14ac:dyDescent="0.25">
      <c r="A101" s="788" t="s">
        <v>458</v>
      </c>
      <c r="B101" s="1313">
        <v>500601</v>
      </c>
      <c r="C101" s="790">
        <v>8588005820233</v>
      </c>
      <c r="D101" s="776" t="s">
        <v>546</v>
      </c>
      <c r="E101" s="1664">
        <v>870</v>
      </c>
      <c r="F101" s="777">
        <f t="shared" ref="F101:F116" si="21">E101*1.23</f>
        <v>1070.0999999999999</v>
      </c>
      <c r="G101" s="791" t="s">
        <v>81</v>
      </c>
      <c r="H101" s="278" t="s">
        <v>81</v>
      </c>
      <c r="I101" s="278" t="s">
        <v>49</v>
      </c>
      <c r="J101" s="278" t="s">
        <v>50</v>
      </c>
      <c r="K101" s="278">
        <v>73090059</v>
      </c>
      <c r="L101" s="278" t="s">
        <v>457</v>
      </c>
      <c r="M101" s="278">
        <v>790</v>
      </c>
      <c r="N101" s="278">
        <v>1685</v>
      </c>
      <c r="O101" s="278"/>
      <c r="P101" s="278"/>
      <c r="Q101" s="770">
        <v>92</v>
      </c>
      <c r="R101" s="792">
        <f t="shared" si="20"/>
        <v>82.8</v>
      </c>
      <c r="S101" s="793" t="s">
        <v>61</v>
      </c>
      <c r="T101" s="783"/>
      <c r="U101" s="794" t="s">
        <v>73</v>
      </c>
      <c r="V101" s="769" t="s">
        <v>74</v>
      </c>
      <c r="W101" s="540">
        <v>46266</v>
      </c>
      <c r="X101" s="540"/>
      <c r="Y101" s="278">
        <v>1</v>
      </c>
      <c r="Z101" s="278">
        <v>1</v>
      </c>
      <c r="AA101" s="278" t="s">
        <v>55</v>
      </c>
      <c r="AB101" s="795" t="s">
        <v>242</v>
      </c>
    </row>
    <row r="102" spans="1:28" s="89" customFormat="1" x14ac:dyDescent="0.25">
      <c r="A102" s="788" t="s">
        <v>459</v>
      </c>
      <c r="B102" s="1313">
        <v>500602</v>
      </c>
      <c r="C102" s="790">
        <v>8588005820257</v>
      </c>
      <c r="D102" s="776" t="s">
        <v>547</v>
      </c>
      <c r="E102" s="1664">
        <v>960</v>
      </c>
      <c r="F102" s="777">
        <f t="shared" si="21"/>
        <v>1180.8</v>
      </c>
      <c r="G102" s="791" t="s">
        <v>81</v>
      </c>
      <c r="H102" s="278" t="s">
        <v>81</v>
      </c>
      <c r="I102" s="278" t="s">
        <v>49</v>
      </c>
      <c r="J102" s="278" t="s">
        <v>50</v>
      </c>
      <c r="K102" s="278">
        <v>73090059</v>
      </c>
      <c r="L102" s="278" t="s">
        <v>457</v>
      </c>
      <c r="M102" s="278">
        <v>790</v>
      </c>
      <c r="N102" s="278">
        <v>2040</v>
      </c>
      <c r="O102" s="278"/>
      <c r="P102" s="278"/>
      <c r="Q102" s="770">
        <v>106</v>
      </c>
      <c r="R102" s="792">
        <f t="shared" si="20"/>
        <v>95.4</v>
      </c>
      <c r="S102" s="793" t="s">
        <v>61</v>
      </c>
      <c r="T102" s="783"/>
      <c r="U102" s="794" t="s">
        <v>73</v>
      </c>
      <c r="V102" s="769" t="s">
        <v>74</v>
      </c>
      <c r="W102" s="540">
        <v>46266</v>
      </c>
      <c r="X102" s="540"/>
      <c r="Y102" s="278">
        <v>1</v>
      </c>
      <c r="Z102" s="278">
        <v>1</v>
      </c>
      <c r="AA102" s="278" t="s">
        <v>55</v>
      </c>
      <c r="AB102" s="795" t="s">
        <v>242</v>
      </c>
    </row>
    <row r="103" spans="1:28" s="89" customFormat="1" x14ac:dyDescent="0.25">
      <c r="A103" s="788" t="s">
        <v>460</v>
      </c>
      <c r="B103" s="1313">
        <v>500603</v>
      </c>
      <c r="C103" s="790">
        <v>8588005820271</v>
      </c>
      <c r="D103" s="776" t="s">
        <v>548</v>
      </c>
      <c r="E103" s="1664">
        <v>1700</v>
      </c>
      <c r="F103" s="777">
        <f t="shared" si="21"/>
        <v>2091</v>
      </c>
      <c r="G103" s="791" t="s">
        <v>81</v>
      </c>
      <c r="H103" s="278" t="s">
        <v>81</v>
      </c>
      <c r="I103" s="278" t="s">
        <v>49</v>
      </c>
      <c r="J103" s="278" t="s">
        <v>50</v>
      </c>
      <c r="K103" s="278">
        <v>73090059</v>
      </c>
      <c r="L103" s="278" t="s">
        <v>457</v>
      </c>
      <c r="M103" s="278">
        <v>1000</v>
      </c>
      <c r="N103" s="278">
        <v>2148</v>
      </c>
      <c r="O103" s="278"/>
      <c r="P103" s="278"/>
      <c r="Q103" s="770">
        <v>165</v>
      </c>
      <c r="R103" s="792">
        <f t="shared" si="20"/>
        <v>148.5</v>
      </c>
      <c r="S103" s="793"/>
      <c r="T103" s="783"/>
      <c r="U103" s="794" t="s">
        <v>73</v>
      </c>
      <c r="V103" s="769" t="s">
        <v>74</v>
      </c>
      <c r="W103" s="540">
        <v>46266</v>
      </c>
      <c r="X103" s="540"/>
      <c r="Y103" s="278">
        <v>1</v>
      </c>
      <c r="Z103" s="278">
        <v>1</v>
      </c>
      <c r="AA103" s="278" t="s">
        <v>55</v>
      </c>
      <c r="AB103" s="795" t="s">
        <v>242</v>
      </c>
    </row>
    <row r="104" spans="1:28" s="89" customFormat="1" ht="14.4" thickBot="1" x14ac:dyDescent="0.3">
      <c r="A104" s="796" t="s">
        <v>461</v>
      </c>
      <c r="B104" s="1314">
        <v>500604</v>
      </c>
      <c r="C104" s="797">
        <v>8588005820295</v>
      </c>
      <c r="D104" s="776" t="s">
        <v>549</v>
      </c>
      <c r="E104" s="1665">
        <v>2150</v>
      </c>
      <c r="F104" s="777">
        <f t="shared" si="21"/>
        <v>2644.5</v>
      </c>
      <c r="G104" s="798" t="s">
        <v>81</v>
      </c>
      <c r="H104" s="799" t="s">
        <v>81</v>
      </c>
      <c r="I104" s="799" t="s">
        <v>49</v>
      </c>
      <c r="J104" s="799" t="s">
        <v>50</v>
      </c>
      <c r="K104" s="799">
        <v>73090059</v>
      </c>
      <c r="L104" s="799" t="s">
        <v>457</v>
      </c>
      <c r="M104" s="799">
        <v>1100</v>
      </c>
      <c r="N104" s="799">
        <v>2352</v>
      </c>
      <c r="O104" s="799"/>
      <c r="P104" s="799"/>
      <c r="Q104" s="800">
        <v>198</v>
      </c>
      <c r="R104" s="801">
        <f t="shared" si="20"/>
        <v>178.20000000000002</v>
      </c>
      <c r="S104" s="802"/>
      <c r="T104" s="783"/>
      <c r="U104" s="803" t="s">
        <v>73</v>
      </c>
      <c r="V104" s="804" t="s">
        <v>74</v>
      </c>
      <c r="W104" s="805">
        <v>46266</v>
      </c>
      <c r="X104" s="805"/>
      <c r="Y104" s="799">
        <v>1</v>
      </c>
      <c r="Z104" s="799">
        <v>1</v>
      </c>
      <c r="AA104" s="799" t="s">
        <v>55</v>
      </c>
      <c r="AB104" s="806" t="s">
        <v>242</v>
      </c>
    </row>
    <row r="105" spans="1:28" s="89" customFormat="1" ht="16.2" thickBot="1" x14ac:dyDescent="0.3">
      <c r="A105" s="1128"/>
      <c r="B105" s="1315"/>
      <c r="C105" s="1128"/>
      <c r="D105" s="1120" t="s">
        <v>654</v>
      </c>
      <c r="E105" s="1666"/>
      <c r="F105" s="1129"/>
      <c r="G105" s="1130"/>
      <c r="H105" s="1131"/>
      <c r="I105" s="1131"/>
      <c r="J105" s="1131"/>
      <c r="K105" s="1131"/>
      <c r="L105" s="1131"/>
      <c r="M105" s="1131"/>
      <c r="N105" s="1131"/>
      <c r="O105" s="1131"/>
      <c r="P105" s="1131"/>
      <c r="Q105" s="1132"/>
      <c r="R105" s="1133"/>
      <c r="S105" s="1134"/>
      <c r="T105" s="1135"/>
      <c r="U105" s="1136"/>
      <c r="V105" s="1137"/>
      <c r="W105" s="1138"/>
      <c r="X105" s="1138"/>
      <c r="Y105" s="1131"/>
      <c r="Z105" s="1131"/>
      <c r="AA105" s="1131"/>
      <c r="AB105" s="1139"/>
    </row>
    <row r="106" spans="1:28" s="89" customFormat="1" x14ac:dyDescent="0.25">
      <c r="A106" s="774" t="s">
        <v>462</v>
      </c>
      <c r="B106" s="1312">
        <v>500605</v>
      </c>
      <c r="C106" s="775">
        <v>8588005820318</v>
      </c>
      <c r="D106" s="776" t="s">
        <v>517</v>
      </c>
      <c r="E106" s="1663">
        <v>800</v>
      </c>
      <c r="F106" s="777">
        <f t="shared" si="21"/>
        <v>984</v>
      </c>
      <c r="G106" s="778" t="s">
        <v>81</v>
      </c>
      <c r="H106" s="779" t="s">
        <v>81</v>
      </c>
      <c r="I106" s="779" t="s">
        <v>49</v>
      </c>
      <c r="J106" s="779" t="s">
        <v>50</v>
      </c>
      <c r="K106" s="779">
        <v>73090059</v>
      </c>
      <c r="L106" s="779" t="s">
        <v>457</v>
      </c>
      <c r="M106" s="779">
        <v>650</v>
      </c>
      <c r="N106" s="779">
        <v>1620</v>
      </c>
      <c r="O106" s="779"/>
      <c r="P106" s="779"/>
      <c r="Q106" s="780">
        <v>113</v>
      </c>
      <c r="R106" s="781">
        <f>Q106*0.9</f>
        <v>101.7</v>
      </c>
      <c r="S106" s="807" t="s">
        <v>61</v>
      </c>
      <c r="T106" s="783"/>
      <c r="U106" s="784" t="s">
        <v>73</v>
      </c>
      <c r="V106" s="785" t="s">
        <v>74</v>
      </c>
      <c r="W106" s="786">
        <v>46266</v>
      </c>
      <c r="X106" s="786"/>
      <c r="Y106" s="779">
        <v>1</v>
      </c>
      <c r="Z106" s="779">
        <v>1</v>
      </c>
      <c r="AA106" s="779" t="s">
        <v>55</v>
      </c>
      <c r="AB106" s="787" t="s">
        <v>242</v>
      </c>
    </row>
    <row r="107" spans="1:28" s="89" customFormat="1" x14ac:dyDescent="0.25">
      <c r="A107" s="788" t="s">
        <v>463</v>
      </c>
      <c r="B107" s="1313">
        <v>500606</v>
      </c>
      <c r="C107" s="790">
        <v>8588005820332</v>
      </c>
      <c r="D107" s="776" t="s">
        <v>518</v>
      </c>
      <c r="E107" s="1664">
        <v>1060</v>
      </c>
      <c r="F107" s="777">
        <f t="shared" si="21"/>
        <v>1303.8</v>
      </c>
      <c r="G107" s="791" t="s">
        <v>81</v>
      </c>
      <c r="H107" s="278" t="s">
        <v>81</v>
      </c>
      <c r="I107" s="278" t="s">
        <v>49</v>
      </c>
      <c r="J107" s="278" t="s">
        <v>50</v>
      </c>
      <c r="K107" s="278">
        <v>73090059</v>
      </c>
      <c r="L107" s="278" t="s">
        <v>457</v>
      </c>
      <c r="M107" s="278">
        <v>790</v>
      </c>
      <c r="N107" s="278">
        <v>1685</v>
      </c>
      <c r="O107" s="278"/>
      <c r="P107" s="278"/>
      <c r="Q107" s="770">
        <v>138</v>
      </c>
      <c r="R107" s="792">
        <f t="shared" ref="R107:R110" si="22">Q107*0.9</f>
        <v>124.2</v>
      </c>
      <c r="S107" s="808" t="s">
        <v>61</v>
      </c>
      <c r="T107" s="783"/>
      <c r="U107" s="794" t="s">
        <v>73</v>
      </c>
      <c r="V107" s="769" t="s">
        <v>74</v>
      </c>
      <c r="W107" s="540">
        <v>46266</v>
      </c>
      <c r="X107" s="540"/>
      <c r="Y107" s="278">
        <v>1</v>
      </c>
      <c r="Z107" s="278">
        <v>1</v>
      </c>
      <c r="AA107" s="278" t="s">
        <v>55</v>
      </c>
      <c r="AB107" s="795" t="s">
        <v>242</v>
      </c>
    </row>
    <row r="108" spans="1:28" s="89" customFormat="1" x14ac:dyDescent="0.25">
      <c r="A108" s="788" t="s">
        <v>464</v>
      </c>
      <c r="B108" s="1313">
        <v>500607</v>
      </c>
      <c r="C108" s="790">
        <v>8588005820356</v>
      </c>
      <c r="D108" s="776" t="s">
        <v>519</v>
      </c>
      <c r="E108" s="1664">
        <v>1150</v>
      </c>
      <c r="F108" s="777">
        <f t="shared" si="21"/>
        <v>1414.5</v>
      </c>
      <c r="G108" s="791" t="s">
        <v>81</v>
      </c>
      <c r="H108" s="278" t="s">
        <v>81</v>
      </c>
      <c r="I108" s="278" t="s">
        <v>49</v>
      </c>
      <c r="J108" s="278" t="s">
        <v>50</v>
      </c>
      <c r="K108" s="278">
        <v>73090059</v>
      </c>
      <c r="L108" s="278" t="s">
        <v>457</v>
      </c>
      <c r="M108" s="278">
        <v>790</v>
      </c>
      <c r="N108" s="278">
        <v>2040</v>
      </c>
      <c r="O108" s="278"/>
      <c r="P108" s="278"/>
      <c r="Q108" s="770">
        <v>157</v>
      </c>
      <c r="R108" s="792">
        <f t="shared" si="22"/>
        <v>141.30000000000001</v>
      </c>
      <c r="S108" s="808" t="s">
        <v>61</v>
      </c>
      <c r="T108" s="783"/>
      <c r="U108" s="794" t="s">
        <v>73</v>
      </c>
      <c r="V108" s="769" t="s">
        <v>74</v>
      </c>
      <c r="W108" s="540">
        <v>46266</v>
      </c>
      <c r="X108" s="540"/>
      <c r="Y108" s="278">
        <v>1</v>
      </c>
      <c r="Z108" s="278">
        <v>1</v>
      </c>
      <c r="AA108" s="278" t="s">
        <v>55</v>
      </c>
      <c r="AB108" s="795" t="s">
        <v>242</v>
      </c>
    </row>
    <row r="109" spans="1:28" s="89" customFormat="1" x14ac:dyDescent="0.25">
      <c r="A109" s="788" t="s">
        <v>465</v>
      </c>
      <c r="B109" s="1313">
        <v>500608</v>
      </c>
      <c r="C109" s="790">
        <v>8588005820370</v>
      </c>
      <c r="D109" s="776" t="s">
        <v>520</v>
      </c>
      <c r="E109" s="1664">
        <v>2120</v>
      </c>
      <c r="F109" s="777">
        <f t="shared" si="21"/>
        <v>2607.6</v>
      </c>
      <c r="G109" s="791" t="s">
        <v>81</v>
      </c>
      <c r="H109" s="278" t="s">
        <v>81</v>
      </c>
      <c r="I109" s="278" t="s">
        <v>49</v>
      </c>
      <c r="J109" s="278" t="s">
        <v>50</v>
      </c>
      <c r="K109" s="278">
        <v>73090059</v>
      </c>
      <c r="L109" s="278" t="s">
        <v>457</v>
      </c>
      <c r="M109" s="278">
        <v>1000</v>
      </c>
      <c r="N109" s="278">
        <v>2148</v>
      </c>
      <c r="O109" s="278"/>
      <c r="P109" s="278"/>
      <c r="Q109" s="770">
        <v>222</v>
      </c>
      <c r="R109" s="792">
        <f t="shared" si="22"/>
        <v>199.8</v>
      </c>
      <c r="S109" s="808"/>
      <c r="T109" s="783"/>
      <c r="U109" s="794" t="s">
        <v>73</v>
      </c>
      <c r="V109" s="769" t="s">
        <v>74</v>
      </c>
      <c r="W109" s="540">
        <v>46266</v>
      </c>
      <c r="X109" s="540"/>
      <c r="Y109" s="278">
        <v>1</v>
      </c>
      <c r="Z109" s="278">
        <v>1</v>
      </c>
      <c r="AA109" s="278" t="s">
        <v>55</v>
      </c>
      <c r="AB109" s="795" t="s">
        <v>242</v>
      </c>
    </row>
    <row r="110" spans="1:28" s="89" customFormat="1" ht="14.4" thickBot="1" x14ac:dyDescent="0.3">
      <c r="A110" s="796" t="s">
        <v>466</v>
      </c>
      <c r="B110" s="1314">
        <v>500615</v>
      </c>
      <c r="C110" s="797">
        <v>8588005820417</v>
      </c>
      <c r="D110" s="776" t="s">
        <v>521</v>
      </c>
      <c r="E110" s="1665">
        <v>2470</v>
      </c>
      <c r="F110" s="777">
        <f t="shared" si="21"/>
        <v>3038.1</v>
      </c>
      <c r="G110" s="798" t="s">
        <v>81</v>
      </c>
      <c r="H110" s="799" t="s">
        <v>81</v>
      </c>
      <c r="I110" s="799" t="s">
        <v>49</v>
      </c>
      <c r="J110" s="799" t="s">
        <v>50</v>
      </c>
      <c r="K110" s="799">
        <v>73090059</v>
      </c>
      <c r="L110" s="799" t="s">
        <v>457</v>
      </c>
      <c r="M110" s="799">
        <v>1100</v>
      </c>
      <c r="N110" s="799">
        <v>2352</v>
      </c>
      <c r="O110" s="799"/>
      <c r="P110" s="799"/>
      <c r="Q110" s="800">
        <v>264</v>
      </c>
      <c r="R110" s="801">
        <f t="shared" si="22"/>
        <v>237.6</v>
      </c>
      <c r="S110" s="809"/>
      <c r="T110" s="783"/>
      <c r="U110" s="803" t="s">
        <v>73</v>
      </c>
      <c r="V110" s="804" t="s">
        <v>74</v>
      </c>
      <c r="W110" s="805">
        <v>46266</v>
      </c>
      <c r="X110" s="805"/>
      <c r="Y110" s="799">
        <v>1</v>
      </c>
      <c r="Z110" s="799">
        <v>1</v>
      </c>
      <c r="AA110" s="799" t="s">
        <v>55</v>
      </c>
      <c r="AB110" s="806" t="s">
        <v>242</v>
      </c>
    </row>
    <row r="111" spans="1:28" s="89" customFormat="1" ht="16.2" thickBot="1" x14ac:dyDescent="0.3">
      <c r="A111" s="1140"/>
      <c r="B111" s="1316"/>
      <c r="C111" s="1141"/>
      <c r="D111" s="1120" t="s">
        <v>522</v>
      </c>
      <c r="E111" s="1667"/>
      <c r="F111" s="1142"/>
      <c r="G111" s="1143"/>
      <c r="H111" s="1144"/>
      <c r="I111" s="1144"/>
      <c r="J111" s="1144"/>
      <c r="K111" s="1144"/>
      <c r="L111" s="1144"/>
      <c r="M111" s="1144"/>
      <c r="N111" s="1144"/>
      <c r="O111" s="1144"/>
      <c r="P111" s="1144"/>
      <c r="Q111" s="1145"/>
      <c r="R111" s="1146"/>
      <c r="S111" s="1147"/>
      <c r="T111" s="1148"/>
      <c r="U111" s="1149"/>
      <c r="V111" s="1150"/>
      <c r="W111" s="1151"/>
      <c r="X111" s="1151"/>
      <c r="Y111" s="1144"/>
      <c r="Z111" s="1144"/>
      <c r="AA111" s="1144"/>
      <c r="AB111" s="1152"/>
    </row>
    <row r="112" spans="1:28" s="89" customFormat="1" x14ac:dyDescent="0.25">
      <c r="A112" s="687" t="s">
        <v>467</v>
      </c>
      <c r="B112" s="1317">
        <v>500616</v>
      </c>
      <c r="C112" s="810">
        <v>8588005820394</v>
      </c>
      <c r="D112" s="776" t="s">
        <v>523</v>
      </c>
      <c r="E112" s="1668">
        <v>990</v>
      </c>
      <c r="F112" s="811">
        <f t="shared" si="21"/>
        <v>1217.7</v>
      </c>
      <c r="G112" s="812" t="s">
        <v>81</v>
      </c>
      <c r="H112" s="688" t="s">
        <v>81</v>
      </c>
      <c r="I112" s="688" t="s">
        <v>49</v>
      </c>
      <c r="J112" s="688" t="s">
        <v>50</v>
      </c>
      <c r="K112" s="688">
        <v>73090059</v>
      </c>
      <c r="L112" s="688" t="s">
        <v>457</v>
      </c>
      <c r="M112" s="688">
        <v>750</v>
      </c>
      <c r="N112" s="688">
        <v>1740</v>
      </c>
      <c r="O112" s="688"/>
      <c r="P112" s="688"/>
      <c r="Q112" s="689">
        <v>101</v>
      </c>
      <c r="R112" s="813">
        <f>Q112*0.9</f>
        <v>90.9</v>
      </c>
      <c r="S112" s="814" t="s">
        <v>65</v>
      </c>
      <c r="T112" s="815"/>
      <c r="U112" s="816" t="s">
        <v>73</v>
      </c>
      <c r="V112" s="695" t="s">
        <v>74</v>
      </c>
      <c r="W112" s="696">
        <v>46266</v>
      </c>
      <c r="X112" s="696"/>
      <c r="Y112" s="688">
        <v>1</v>
      </c>
      <c r="Z112" s="688">
        <v>1</v>
      </c>
      <c r="AA112" s="688" t="s">
        <v>55</v>
      </c>
      <c r="AB112" s="817" t="s">
        <v>242</v>
      </c>
    </row>
    <row r="113" spans="1:28" s="89" customFormat="1" x14ac:dyDescent="0.25">
      <c r="A113" s="774" t="s">
        <v>468</v>
      </c>
      <c r="B113" s="1312">
        <v>500609</v>
      </c>
      <c r="C113" s="775">
        <v>8588005820400</v>
      </c>
      <c r="D113" s="776" t="s">
        <v>524</v>
      </c>
      <c r="E113" s="1663">
        <v>1220</v>
      </c>
      <c r="F113" s="777">
        <f t="shared" si="21"/>
        <v>1500.6</v>
      </c>
      <c r="G113" s="778" t="s">
        <v>81</v>
      </c>
      <c r="H113" s="779" t="s">
        <v>81</v>
      </c>
      <c r="I113" s="779" t="s">
        <v>49</v>
      </c>
      <c r="J113" s="779" t="s">
        <v>50</v>
      </c>
      <c r="K113" s="779">
        <v>73090059</v>
      </c>
      <c r="L113" s="779" t="s">
        <v>457</v>
      </c>
      <c r="M113" s="780">
        <v>790</v>
      </c>
      <c r="N113" s="278">
        <v>1685</v>
      </c>
      <c r="O113" s="779"/>
      <c r="P113" s="779"/>
      <c r="Q113" s="780">
        <v>165</v>
      </c>
      <c r="R113" s="781">
        <f t="shared" ref="R113:R116" si="23">Q113*0.9</f>
        <v>148.5</v>
      </c>
      <c r="S113" s="807" t="s">
        <v>61</v>
      </c>
      <c r="T113" s="783"/>
      <c r="U113" s="784" t="s">
        <v>73</v>
      </c>
      <c r="V113" s="785" t="s">
        <v>74</v>
      </c>
      <c r="W113" s="786">
        <v>46266</v>
      </c>
      <c r="X113" s="786"/>
      <c r="Y113" s="779">
        <v>1</v>
      </c>
      <c r="Z113" s="779">
        <v>1</v>
      </c>
      <c r="AA113" s="779" t="s">
        <v>55</v>
      </c>
      <c r="AB113" s="787" t="s">
        <v>242</v>
      </c>
    </row>
    <row r="114" spans="1:28" s="89" customFormat="1" x14ac:dyDescent="0.25">
      <c r="A114" s="788" t="s">
        <v>469</v>
      </c>
      <c r="B114" s="1313">
        <v>500610</v>
      </c>
      <c r="C114" s="790">
        <v>8588005820424</v>
      </c>
      <c r="D114" s="776" t="s">
        <v>525</v>
      </c>
      <c r="E114" s="1664">
        <v>1330</v>
      </c>
      <c r="F114" s="777">
        <f t="shared" si="21"/>
        <v>1635.8999999999999</v>
      </c>
      <c r="G114" s="791" t="s">
        <v>81</v>
      </c>
      <c r="H114" s="278" t="s">
        <v>81</v>
      </c>
      <c r="I114" s="278" t="s">
        <v>49</v>
      </c>
      <c r="J114" s="278" t="s">
        <v>50</v>
      </c>
      <c r="K114" s="278">
        <v>73090059</v>
      </c>
      <c r="L114" s="278" t="s">
        <v>457</v>
      </c>
      <c r="M114" s="770">
        <v>790</v>
      </c>
      <c r="N114" s="278">
        <v>2040</v>
      </c>
      <c r="O114" s="278"/>
      <c r="P114" s="278"/>
      <c r="Q114" s="770">
        <v>196</v>
      </c>
      <c r="R114" s="792">
        <f t="shared" si="23"/>
        <v>176.4</v>
      </c>
      <c r="S114" s="808" t="s">
        <v>61</v>
      </c>
      <c r="T114" s="783"/>
      <c r="U114" s="794" t="s">
        <v>73</v>
      </c>
      <c r="V114" s="769" t="s">
        <v>74</v>
      </c>
      <c r="W114" s="540">
        <v>46266</v>
      </c>
      <c r="X114" s="540"/>
      <c r="Y114" s="278">
        <v>1</v>
      </c>
      <c r="Z114" s="278">
        <v>1</v>
      </c>
      <c r="AA114" s="278" t="s">
        <v>55</v>
      </c>
      <c r="AB114" s="795" t="s">
        <v>242</v>
      </c>
    </row>
    <row r="115" spans="1:28" s="89" customFormat="1" x14ac:dyDescent="0.25">
      <c r="A115" s="788" t="s">
        <v>470</v>
      </c>
      <c r="B115" s="1313">
        <v>500611</v>
      </c>
      <c r="C115" s="790">
        <v>8588005820448</v>
      </c>
      <c r="D115" s="776" t="s">
        <v>526</v>
      </c>
      <c r="E115" s="1664">
        <v>2280</v>
      </c>
      <c r="F115" s="777">
        <f t="shared" si="21"/>
        <v>2804.4</v>
      </c>
      <c r="G115" s="791" t="s">
        <v>81</v>
      </c>
      <c r="H115" s="278" t="s">
        <v>81</v>
      </c>
      <c r="I115" s="278" t="s">
        <v>49</v>
      </c>
      <c r="J115" s="278" t="s">
        <v>50</v>
      </c>
      <c r="K115" s="278">
        <v>73090059</v>
      </c>
      <c r="L115" s="278" t="s">
        <v>457</v>
      </c>
      <c r="M115" s="770">
        <v>1000</v>
      </c>
      <c r="N115" s="278">
        <v>2148</v>
      </c>
      <c r="O115" s="278"/>
      <c r="P115" s="278"/>
      <c r="Q115" s="770">
        <v>262</v>
      </c>
      <c r="R115" s="792">
        <f t="shared" si="23"/>
        <v>235.8</v>
      </c>
      <c r="S115" s="808"/>
      <c r="T115" s="783"/>
      <c r="U115" s="794" t="s">
        <v>73</v>
      </c>
      <c r="V115" s="769" t="s">
        <v>74</v>
      </c>
      <c r="W115" s="540">
        <v>46266</v>
      </c>
      <c r="X115" s="540"/>
      <c r="Y115" s="278">
        <v>1</v>
      </c>
      <c r="Z115" s="278">
        <v>1</v>
      </c>
      <c r="AA115" s="278" t="s">
        <v>55</v>
      </c>
      <c r="AB115" s="795" t="s">
        <v>242</v>
      </c>
    </row>
    <row r="116" spans="1:28" s="89" customFormat="1" ht="14.4" thickBot="1" x14ac:dyDescent="0.3">
      <c r="A116" s="699" t="s">
        <v>471</v>
      </c>
      <c r="B116" s="821">
        <v>500612</v>
      </c>
      <c r="C116" s="818">
        <v>8588005820462</v>
      </c>
      <c r="D116" s="776" t="s">
        <v>527</v>
      </c>
      <c r="E116" s="1669">
        <v>2720</v>
      </c>
      <c r="F116" s="819">
        <f t="shared" si="21"/>
        <v>3345.6</v>
      </c>
      <c r="G116" s="820" t="s">
        <v>81</v>
      </c>
      <c r="H116" s="700" t="s">
        <v>81</v>
      </c>
      <c r="I116" s="700" t="s">
        <v>49</v>
      </c>
      <c r="J116" s="700" t="s">
        <v>50</v>
      </c>
      <c r="K116" s="700">
        <v>73090059</v>
      </c>
      <c r="L116" s="700" t="s">
        <v>457</v>
      </c>
      <c r="M116" s="821">
        <v>1100</v>
      </c>
      <c r="N116" s="700">
        <v>2352</v>
      </c>
      <c r="O116" s="822"/>
      <c r="P116" s="823"/>
      <c r="Q116" s="821">
        <v>312</v>
      </c>
      <c r="R116" s="824">
        <f t="shared" si="23"/>
        <v>280.8</v>
      </c>
      <c r="S116" s="825"/>
      <c r="T116" s="826"/>
      <c r="U116" s="827" t="s">
        <v>73</v>
      </c>
      <c r="V116" s="707" t="s">
        <v>74</v>
      </c>
      <c r="W116" s="708">
        <v>46266</v>
      </c>
      <c r="X116" s="708"/>
      <c r="Y116" s="700">
        <v>1</v>
      </c>
      <c r="Z116" s="700">
        <v>1</v>
      </c>
      <c r="AA116" s="700" t="s">
        <v>55</v>
      </c>
      <c r="AB116" s="828" t="s">
        <v>242</v>
      </c>
    </row>
    <row r="117" spans="1:28" s="89" customFormat="1" ht="16.2" thickBot="1" x14ac:dyDescent="0.3">
      <c r="A117" s="1039"/>
      <c r="B117" s="1041"/>
      <c r="C117" s="1041"/>
      <c r="D117" s="1153" t="s">
        <v>528</v>
      </c>
      <c r="E117" s="1670"/>
      <c r="F117" s="1154"/>
      <c r="G117" s="1044"/>
      <c r="H117" s="1045"/>
      <c r="I117" s="1046"/>
      <c r="J117" s="1046"/>
      <c r="K117" s="1046"/>
      <c r="L117" s="1046"/>
      <c r="M117" s="1047"/>
      <c r="N117" s="1047"/>
      <c r="O117" s="1047"/>
      <c r="P117" s="1047"/>
      <c r="Q117" s="1049"/>
      <c r="R117" s="1049"/>
      <c r="S117" s="1047"/>
      <c r="T117" s="1372"/>
      <c r="U117" s="1050"/>
      <c r="V117" s="1155"/>
      <c r="W117" s="1040"/>
      <c r="X117" s="1051"/>
      <c r="Y117" s="1051"/>
      <c r="Z117" s="1156"/>
      <c r="AA117" s="1156"/>
      <c r="AB117" s="1157"/>
    </row>
    <row r="118" spans="1:28" s="89" customFormat="1" ht="14.4" x14ac:dyDescent="0.25">
      <c r="A118" s="831" t="s">
        <v>472</v>
      </c>
      <c r="B118" s="1318">
        <v>500500</v>
      </c>
      <c r="C118" s="832">
        <v>8588005820011</v>
      </c>
      <c r="D118" s="833" t="s">
        <v>533</v>
      </c>
      <c r="E118" s="1671">
        <v>1520</v>
      </c>
      <c r="F118" s="834">
        <f>E118*1.23</f>
        <v>1869.6</v>
      </c>
      <c r="G118" s="835" t="s">
        <v>81</v>
      </c>
      <c r="H118" s="281" t="s">
        <v>81</v>
      </c>
      <c r="I118" s="281" t="s">
        <v>49</v>
      </c>
      <c r="J118" s="281" t="s">
        <v>50</v>
      </c>
      <c r="K118" s="281">
        <v>84191900</v>
      </c>
      <c r="L118" s="281" t="s">
        <v>457</v>
      </c>
      <c r="M118" s="281">
        <v>700</v>
      </c>
      <c r="N118" s="281">
        <v>1670</v>
      </c>
      <c r="O118" s="281"/>
      <c r="P118" s="281"/>
      <c r="Q118" s="283">
        <v>136</v>
      </c>
      <c r="R118" s="283">
        <f>Q118*0.9</f>
        <v>122.4</v>
      </c>
      <c r="S118" s="286" t="s">
        <v>61</v>
      </c>
      <c r="T118" s="49" t="s">
        <v>159</v>
      </c>
      <c r="U118" s="836" t="s">
        <v>73</v>
      </c>
      <c r="V118" s="837" t="s">
        <v>74</v>
      </c>
      <c r="W118" s="285">
        <v>46266</v>
      </c>
      <c r="X118" s="285"/>
      <c r="Y118" s="838">
        <v>1</v>
      </c>
      <c r="Z118" s="838">
        <v>1</v>
      </c>
      <c r="AA118" s="838" t="s">
        <v>55</v>
      </c>
      <c r="AB118" s="839" t="s">
        <v>242</v>
      </c>
    </row>
    <row r="119" spans="1:28" s="89" customFormat="1" ht="14.4" x14ac:dyDescent="0.25">
      <c r="A119" s="831" t="s">
        <v>473</v>
      </c>
      <c r="B119" s="1318">
        <v>500509</v>
      </c>
      <c r="C119" s="832">
        <v>8588005820066</v>
      </c>
      <c r="D119" s="833" t="s">
        <v>534</v>
      </c>
      <c r="E119" s="1671">
        <v>1800</v>
      </c>
      <c r="F119" s="834">
        <f t="shared" ref="F119:F131" si="24">E119*1.23</f>
        <v>2214</v>
      </c>
      <c r="G119" s="835" t="s">
        <v>81</v>
      </c>
      <c r="H119" s="281" t="s">
        <v>81</v>
      </c>
      <c r="I119" s="281" t="s">
        <v>49</v>
      </c>
      <c r="J119" s="281" t="s">
        <v>50</v>
      </c>
      <c r="K119" s="281">
        <v>84191900</v>
      </c>
      <c r="L119" s="281" t="s">
        <v>457</v>
      </c>
      <c r="M119" s="281">
        <v>790</v>
      </c>
      <c r="N119" s="281">
        <v>1710</v>
      </c>
      <c r="O119" s="281"/>
      <c r="P119" s="281"/>
      <c r="Q119" s="283">
        <v>159</v>
      </c>
      <c r="R119" s="283">
        <f t="shared" ref="R119:R121" si="25">Q119*0.9</f>
        <v>143.1</v>
      </c>
      <c r="S119" s="286" t="s">
        <v>61</v>
      </c>
      <c r="T119" s="49" t="s">
        <v>159</v>
      </c>
      <c r="U119" s="50" t="s">
        <v>73</v>
      </c>
      <c r="V119" s="837" t="s">
        <v>74</v>
      </c>
      <c r="W119" s="285">
        <v>46266</v>
      </c>
      <c r="X119" s="285"/>
      <c r="Y119" s="838">
        <v>1</v>
      </c>
      <c r="Z119" s="838">
        <v>1</v>
      </c>
      <c r="AA119" s="838" t="s">
        <v>55</v>
      </c>
      <c r="AB119" s="839" t="s">
        <v>242</v>
      </c>
    </row>
    <row r="120" spans="1:28" s="89" customFormat="1" ht="14.4" x14ac:dyDescent="0.25">
      <c r="A120" s="831" t="s">
        <v>474</v>
      </c>
      <c r="B120" s="1318">
        <v>500505</v>
      </c>
      <c r="C120" s="832">
        <v>8588005820110</v>
      </c>
      <c r="D120" s="833" t="s">
        <v>535</v>
      </c>
      <c r="E120" s="1671">
        <v>1880</v>
      </c>
      <c r="F120" s="834">
        <f t="shared" si="24"/>
        <v>2312.4</v>
      </c>
      <c r="G120" s="835" t="s">
        <v>81</v>
      </c>
      <c r="H120" s="281" t="s">
        <v>81</v>
      </c>
      <c r="I120" s="281" t="s">
        <v>49</v>
      </c>
      <c r="J120" s="281" t="s">
        <v>50</v>
      </c>
      <c r="K120" s="281">
        <v>84191900</v>
      </c>
      <c r="L120" s="281" t="s">
        <v>457</v>
      </c>
      <c r="M120" s="281">
        <v>790</v>
      </c>
      <c r="N120" s="281">
        <v>2060</v>
      </c>
      <c r="O120" s="281"/>
      <c r="P120" s="281"/>
      <c r="Q120" s="283">
        <v>173</v>
      </c>
      <c r="R120" s="283">
        <f t="shared" si="25"/>
        <v>155.70000000000002</v>
      </c>
      <c r="S120" s="286" t="s">
        <v>61</v>
      </c>
      <c r="T120" s="49" t="s">
        <v>159</v>
      </c>
      <c r="U120" s="50" t="s">
        <v>73</v>
      </c>
      <c r="V120" s="837" t="s">
        <v>74</v>
      </c>
      <c r="W120" s="285">
        <v>46266</v>
      </c>
      <c r="X120" s="285"/>
      <c r="Y120" s="838">
        <v>1</v>
      </c>
      <c r="Z120" s="838">
        <v>1</v>
      </c>
      <c r="AA120" s="838" t="s">
        <v>55</v>
      </c>
      <c r="AB120" s="839" t="s">
        <v>242</v>
      </c>
    </row>
    <row r="121" spans="1:28" s="89" customFormat="1" ht="15" thickBot="1" x14ac:dyDescent="0.3">
      <c r="A121" s="831" t="s">
        <v>529</v>
      </c>
      <c r="B121" s="1318">
        <v>500510</v>
      </c>
      <c r="C121" s="832">
        <v>8588005820103</v>
      </c>
      <c r="D121" s="833" t="s">
        <v>536</v>
      </c>
      <c r="E121" s="1671">
        <v>2370</v>
      </c>
      <c r="F121" s="834">
        <f t="shared" si="24"/>
        <v>2915.1</v>
      </c>
      <c r="G121" s="835" t="s">
        <v>81</v>
      </c>
      <c r="H121" s="281" t="s">
        <v>81</v>
      </c>
      <c r="I121" s="281" t="s">
        <v>49</v>
      </c>
      <c r="J121" s="281" t="s">
        <v>50</v>
      </c>
      <c r="K121" s="281">
        <v>84191900</v>
      </c>
      <c r="L121" s="281" t="s">
        <v>457</v>
      </c>
      <c r="M121" s="281">
        <v>1000</v>
      </c>
      <c r="N121" s="281">
        <v>2170</v>
      </c>
      <c r="O121" s="281"/>
      <c r="P121" s="281"/>
      <c r="Q121" s="283">
        <v>244</v>
      </c>
      <c r="R121" s="283">
        <f t="shared" si="25"/>
        <v>219.6</v>
      </c>
      <c r="S121" s="286" t="s">
        <v>61</v>
      </c>
      <c r="T121" s="49" t="s">
        <v>159</v>
      </c>
      <c r="U121" s="840" t="s">
        <v>73</v>
      </c>
      <c r="V121" s="837" t="s">
        <v>74</v>
      </c>
      <c r="W121" s="285">
        <v>46266</v>
      </c>
      <c r="X121" s="285"/>
      <c r="Y121" s="838">
        <v>1</v>
      </c>
      <c r="Z121" s="838">
        <v>1</v>
      </c>
      <c r="AA121" s="838" t="s">
        <v>55</v>
      </c>
      <c r="AB121" s="839" t="s">
        <v>242</v>
      </c>
    </row>
    <row r="122" spans="1:28" s="91" customFormat="1" ht="16.2" thickBot="1" x14ac:dyDescent="0.3">
      <c r="A122" s="1158"/>
      <c r="B122" s="1159"/>
      <c r="C122" s="1159"/>
      <c r="D122" s="1153" t="s">
        <v>655</v>
      </c>
      <c r="E122" s="1672"/>
      <c r="F122" s="1160"/>
      <c r="G122" s="1161"/>
      <c r="H122" s="1135"/>
      <c r="I122" s="1135"/>
      <c r="J122" s="1135"/>
      <c r="K122" s="1135"/>
      <c r="L122" s="1135"/>
      <c r="M122" s="1135"/>
      <c r="N122" s="1135"/>
      <c r="O122" s="1135"/>
      <c r="P122" s="1135"/>
      <c r="Q122" s="1162"/>
      <c r="R122" s="1162"/>
      <c r="S122" s="1135"/>
      <c r="T122" s="1135"/>
      <c r="U122" s="1163"/>
      <c r="V122" s="1164"/>
      <c r="W122" s="1165"/>
      <c r="X122" s="1165"/>
      <c r="Y122" s="1166"/>
      <c r="Z122" s="1166"/>
      <c r="AA122" s="1166"/>
      <c r="AB122" s="1167"/>
    </row>
    <row r="123" spans="1:28" s="89" customFormat="1" ht="14.4" x14ac:dyDescent="0.25">
      <c r="A123" s="831" t="s">
        <v>475</v>
      </c>
      <c r="B123" s="1318">
        <v>500501</v>
      </c>
      <c r="C123" s="832">
        <v>8588005820035</v>
      </c>
      <c r="D123" s="833" t="s">
        <v>537</v>
      </c>
      <c r="E123" s="1671">
        <v>1760</v>
      </c>
      <c r="F123" s="834">
        <f t="shared" si="24"/>
        <v>2164.8000000000002</v>
      </c>
      <c r="G123" s="835" t="s">
        <v>81</v>
      </c>
      <c r="H123" s="281" t="s">
        <v>81</v>
      </c>
      <c r="I123" s="281" t="s">
        <v>49</v>
      </c>
      <c r="J123" s="281" t="s">
        <v>50</v>
      </c>
      <c r="K123" s="281">
        <v>84191900</v>
      </c>
      <c r="L123" s="281" t="s">
        <v>457</v>
      </c>
      <c r="M123" s="281">
        <v>700</v>
      </c>
      <c r="N123" s="281">
        <v>1670</v>
      </c>
      <c r="O123" s="281"/>
      <c r="P123" s="281"/>
      <c r="Q123" s="283">
        <v>161</v>
      </c>
      <c r="R123" s="283">
        <f>Q123*0.9</f>
        <v>144.9</v>
      </c>
      <c r="S123" s="286" t="s">
        <v>61</v>
      </c>
      <c r="T123" s="49" t="s">
        <v>159</v>
      </c>
      <c r="U123" s="836" t="s">
        <v>73</v>
      </c>
      <c r="V123" s="837" t="s">
        <v>74</v>
      </c>
      <c r="W123" s="285">
        <v>46266</v>
      </c>
      <c r="X123" s="285"/>
      <c r="Y123" s="838">
        <v>1</v>
      </c>
      <c r="Z123" s="838">
        <v>1</v>
      </c>
      <c r="AA123" s="838" t="s">
        <v>55</v>
      </c>
      <c r="AB123" s="839" t="s">
        <v>242</v>
      </c>
    </row>
    <row r="124" spans="1:28" s="89" customFormat="1" ht="14.4" x14ac:dyDescent="0.25">
      <c r="A124" s="831" t="s">
        <v>476</v>
      </c>
      <c r="B124" s="1318">
        <v>500503</v>
      </c>
      <c r="C124" s="832">
        <v>8588005820073</v>
      </c>
      <c r="D124" s="833" t="s">
        <v>538</v>
      </c>
      <c r="E124" s="1671">
        <v>1810</v>
      </c>
      <c r="F124" s="834">
        <f t="shared" si="24"/>
        <v>2226.3000000000002</v>
      </c>
      <c r="G124" s="835" t="s">
        <v>81</v>
      </c>
      <c r="H124" s="281" t="s">
        <v>81</v>
      </c>
      <c r="I124" s="281" t="s">
        <v>49</v>
      </c>
      <c r="J124" s="281" t="s">
        <v>50</v>
      </c>
      <c r="K124" s="281">
        <v>84191900</v>
      </c>
      <c r="L124" s="281" t="s">
        <v>457</v>
      </c>
      <c r="M124" s="281">
        <v>790</v>
      </c>
      <c r="N124" s="281">
        <v>1710</v>
      </c>
      <c r="O124" s="281"/>
      <c r="P124" s="281"/>
      <c r="Q124" s="283">
        <v>187</v>
      </c>
      <c r="R124" s="283">
        <f t="shared" ref="R124:R126" si="26">Q124*0.9</f>
        <v>168.3</v>
      </c>
      <c r="S124" s="286" t="s">
        <v>61</v>
      </c>
      <c r="T124" s="49" t="s">
        <v>159</v>
      </c>
      <c r="U124" s="50" t="s">
        <v>73</v>
      </c>
      <c r="V124" s="837" t="s">
        <v>74</v>
      </c>
      <c r="W124" s="285">
        <v>46266</v>
      </c>
      <c r="X124" s="285"/>
      <c r="Y124" s="838">
        <v>1</v>
      </c>
      <c r="Z124" s="838">
        <v>1</v>
      </c>
      <c r="AA124" s="838" t="s">
        <v>55</v>
      </c>
      <c r="AB124" s="839" t="s">
        <v>242</v>
      </c>
    </row>
    <row r="125" spans="1:28" s="89" customFormat="1" ht="14.4" x14ac:dyDescent="0.25">
      <c r="A125" s="831" t="s">
        <v>477</v>
      </c>
      <c r="B125" s="1318">
        <v>500506</v>
      </c>
      <c r="C125" s="832">
        <v>8588005820134</v>
      </c>
      <c r="D125" s="833" t="s">
        <v>539</v>
      </c>
      <c r="E125" s="1671">
        <v>1920</v>
      </c>
      <c r="F125" s="834">
        <f t="shared" si="24"/>
        <v>2361.6</v>
      </c>
      <c r="G125" s="835" t="s">
        <v>81</v>
      </c>
      <c r="H125" s="281" t="s">
        <v>81</v>
      </c>
      <c r="I125" s="281" t="s">
        <v>49</v>
      </c>
      <c r="J125" s="281" t="s">
        <v>50</v>
      </c>
      <c r="K125" s="281">
        <v>84191900</v>
      </c>
      <c r="L125" s="281" t="s">
        <v>457</v>
      </c>
      <c r="M125" s="281">
        <v>790</v>
      </c>
      <c r="N125" s="281">
        <v>2060</v>
      </c>
      <c r="O125" s="281"/>
      <c r="P125" s="281"/>
      <c r="Q125" s="283">
        <v>218</v>
      </c>
      <c r="R125" s="283">
        <f t="shared" si="26"/>
        <v>196.20000000000002</v>
      </c>
      <c r="S125" s="286" t="s">
        <v>61</v>
      </c>
      <c r="T125" s="49" t="s">
        <v>159</v>
      </c>
      <c r="U125" s="50" t="s">
        <v>73</v>
      </c>
      <c r="V125" s="837" t="s">
        <v>74</v>
      </c>
      <c r="W125" s="285">
        <v>46266</v>
      </c>
      <c r="X125" s="285"/>
      <c r="Y125" s="838">
        <v>1</v>
      </c>
      <c r="Z125" s="838">
        <v>1</v>
      </c>
      <c r="AA125" s="838" t="s">
        <v>55</v>
      </c>
      <c r="AB125" s="839" t="s">
        <v>242</v>
      </c>
    </row>
    <row r="126" spans="1:28" s="89" customFormat="1" ht="15" thickBot="1" x14ac:dyDescent="0.3">
      <c r="A126" s="831" t="s">
        <v>530</v>
      </c>
      <c r="B126" s="1318">
        <v>500511</v>
      </c>
      <c r="C126" s="832">
        <v>8588005820165</v>
      </c>
      <c r="D126" s="833" t="s">
        <v>540</v>
      </c>
      <c r="E126" s="1671">
        <v>2470</v>
      </c>
      <c r="F126" s="834">
        <f t="shared" si="24"/>
        <v>3038.1</v>
      </c>
      <c r="G126" s="835" t="s">
        <v>81</v>
      </c>
      <c r="H126" s="281" t="s">
        <v>81</v>
      </c>
      <c r="I126" s="281" t="s">
        <v>49</v>
      </c>
      <c r="J126" s="281" t="s">
        <v>50</v>
      </c>
      <c r="K126" s="281">
        <v>84191900</v>
      </c>
      <c r="L126" s="281" t="s">
        <v>457</v>
      </c>
      <c r="M126" s="281">
        <v>1000</v>
      </c>
      <c r="N126" s="281">
        <v>2170</v>
      </c>
      <c r="O126" s="281"/>
      <c r="P126" s="281"/>
      <c r="Q126" s="283">
        <v>297</v>
      </c>
      <c r="R126" s="283">
        <f t="shared" si="26"/>
        <v>267.3</v>
      </c>
      <c r="S126" s="286" t="s">
        <v>61</v>
      </c>
      <c r="T126" s="49" t="s">
        <v>159</v>
      </c>
      <c r="U126" s="840" t="s">
        <v>73</v>
      </c>
      <c r="V126" s="837" t="s">
        <v>74</v>
      </c>
      <c r="W126" s="285">
        <v>46266</v>
      </c>
      <c r="X126" s="285"/>
      <c r="Y126" s="838">
        <v>1</v>
      </c>
      <c r="Z126" s="838">
        <v>1</v>
      </c>
      <c r="AA126" s="838" t="s">
        <v>55</v>
      </c>
      <c r="AB126" s="839" t="s">
        <v>242</v>
      </c>
    </row>
    <row r="127" spans="1:28" s="91" customFormat="1" ht="16.2" thickBot="1" x14ac:dyDescent="0.3">
      <c r="A127" s="1158"/>
      <c r="B127" s="1159"/>
      <c r="C127" s="1159"/>
      <c r="D127" s="1153" t="s">
        <v>532</v>
      </c>
      <c r="E127" s="1160"/>
      <c r="F127" s="1160"/>
      <c r="G127" s="1161"/>
      <c r="H127" s="1135"/>
      <c r="I127" s="1135"/>
      <c r="J127" s="1135"/>
      <c r="K127" s="1135"/>
      <c r="L127" s="1135"/>
      <c r="M127" s="1135"/>
      <c r="N127" s="1135"/>
      <c r="O127" s="1135"/>
      <c r="P127" s="1135"/>
      <c r="Q127" s="1162"/>
      <c r="R127" s="1162"/>
      <c r="S127" s="1135"/>
      <c r="T127" s="1135"/>
      <c r="U127" s="1163"/>
      <c r="V127" s="1164"/>
      <c r="W127" s="1165"/>
      <c r="X127" s="1165"/>
      <c r="Y127" s="1166"/>
      <c r="Z127" s="1166"/>
      <c r="AA127" s="1166"/>
      <c r="AB127" s="1167"/>
    </row>
    <row r="128" spans="1:28" s="89" customFormat="1" ht="14.4" x14ac:dyDescent="0.25">
      <c r="A128" s="831" t="s">
        <v>478</v>
      </c>
      <c r="B128" s="1318">
        <v>500502</v>
      </c>
      <c r="C128" s="832">
        <v>8588005820059</v>
      </c>
      <c r="D128" s="833" t="s">
        <v>541</v>
      </c>
      <c r="E128" s="1671">
        <v>1910</v>
      </c>
      <c r="F128" s="834">
        <f t="shared" si="24"/>
        <v>2349.3000000000002</v>
      </c>
      <c r="G128" s="835" t="s">
        <v>81</v>
      </c>
      <c r="H128" s="281" t="s">
        <v>81</v>
      </c>
      <c r="I128" s="281" t="s">
        <v>49</v>
      </c>
      <c r="J128" s="281" t="s">
        <v>50</v>
      </c>
      <c r="K128" s="281">
        <v>84191900</v>
      </c>
      <c r="L128" s="281" t="s">
        <v>457</v>
      </c>
      <c r="M128" s="281">
        <v>700</v>
      </c>
      <c r="N128" s="281">
        <v>1670</v>
      </c>
      <c r="O128" s="281"/>
      <c r="P128" s="281"/>
      <c r="Q128" s="283">
        <v>184</v>
      </c>
      <c r="R128" s="283">
        <f>Q128*0.9</f>
        <v>165.6</v>
      </c>
      <c r="S128" s="286" t="s">
        <v>61</v>
      </c>
      <c r="T128" s="49" t="s">
        <v>159</v>
      </c>
      <c r="U128" s="836" t="s">
        <v>73</v>
      </c>
      <c r="V128" s="837" t="s">
        <v>74</v>
      </c>
      <c r="W128" s="285">
        <v>46266</v>
      </c>
      <c r="X128" s="285"/>
      <c r="Y128" s="838">
        <v>1</v>
      </c>
      <c r="Z128" s="838">
        <v>1</v>
      </c>
      <c r="AA128" s="838" t="s">
        <v>55</v>
      </c>
      <c r="AB128" s="839" t="s">
        <v>242</v>
      </c>
    </row>
    <row r="129" spans="1:28" s="89" customFormat="1" ht="14.4" x14ac:dyDescent="0.25">
      <c r="A129" s="831" t="s">
        <v>479</v>
      </c>
      <c r="B129" s="1318">
        <v>500504</v>
      </c>
      <c r="C129" s="832">
        <v>8588005820097</v>
      </c>
      <c r="D129" s="833" t="s">
        <v>542</v>
      </c>
      <c r="E129" s="1671">
        <v>2000</v>
      </c>
      <c r="F129" s="834">
        <f t="shared" si="24"/>
        <v>2460</v>
      </c>
      <c r="G129" s="835" t="s">
        <v>81</v>
      </c>
      <c r="H129" s="281" t="s">
        <v>81</v>
      </c>
      <c r="I129" s="281" t="s">
        <v>49</v>
      </c>
      <c r="J129" s="281" t="s">
        <v>50</v>
      </c>
      <c r="K129" s="281">
        <v>84191900</v>
      </c>
      <c r="L129" s="281" t="s">
        <v>457</v>
      </c>
      <c r="M129" s="281">
        <v>790</v>
      </c>
      <c r="N129" s="281">
        <v>1710</v>
      </c>
      <c r="O129" s="281"/>
      <c r="P129" s="281"/>
      <c r="Q129" s="283">
        <v>218</v>
      </c>
      <c r="R129" s="283">
        <f t="shared" ref="R129:R131" si="27">Q129*0.9</f>
        <v>196.20000000000002</v>
      </c>
      <c r="S129" s="286" t="s">
        <v>61</v>
      </c>
      <c r="T129" s="49" t="s">
        <v>159</v>
      </c>
      <c r="U129" s="50" t="s">
        <v>73</v>
      </c>
      <c r="V129" s="837" t="s">
        <v>74</v>
      </c>
      <c r="W129" s="285">
        <v>46266</v>
      </c>
      <c r="X129" s="285"/>
      <c r="Y129" s="838">
        <v>1</v>
      </c>
      <c r="Z129" s="838">
        <v>1</v>
      </c>
      <c r="AA129" s="838" t="s">
        <v>55</v>
      </c>
      <c r="AB129" s="839" t="s">
        <v>242</v>
      </c>
    </row>
    <row r="130" spans="1:28" s="89" customFormat="1" ht="14.4" x14ac:dyDescent="0.25">
      <c r="A130" s="831" t="s">
        <v>480</v>
      </c>
      <c r="B130" s="1318">
        <v>500507</v>
      </c>
      <c r="C130" s="832">
        <v>8588005820158</v>
      </c>
      <c r="D130" s="833" t="s">
        <v>543</v>
      </c>
      <c r="E130" s="1671">
        <v>2200</v>
      </c>
      <c r="F130" s="834">
        <f t="shared" si="24"/>
        <v>2706</v>
      </c>
      <c r="G130" s="835" t="s">
        <v>81</v>
      </c>
      <c r="H130" s="281" t="s">
        <v>81</v>
      </c>
      <c r="I130" s="281" t="s">
        <v>49</v>
      </c>
      <c r="J130" s="281" t="s">
        <v>50</v>
      </c>
      <c r="K130" s="281">
        <v>84191900</v>
      </c>
      <c r="L130" s="281" t="s">
        <v>457</v>
      </c>
      <c r="M130" s="281">
        <v>790</v>
      </c>
      <c r="N130" s="281">
        <v>2060</v>
      </c>
      <c r="O130" s="281"/>
      <c r="P130" s="281"/>
      <c r="Q130" s="283">
        <v>258</v>
      </c>
      <c r="R130" s="283">
        <f t="shared" si="27"/>
        <v>232.20000000000002</v>
      </c>
      <c r="S130" s="286" t="s">
        <v>61</v>
      </c>
      <c r="T130" s="49" t="s">
        <v>159</v>
      </c>
      <c r="U130" s="50" t="s">
        <v>73</v>
      </c>
      <c r="V130" s="837" t="s">
        <v>74</v>
      </c>
      <c r="W130" s="285">
        <v>46266</v>
      </c>
      <c r="X130" s="285"/>
      <c r="Y130" s="838">
        <v>1</v>
      </c>
      <c r="Z130" s="838">
        <v>1</v>
      </c>
      <c r="AA130" s="838" t="s">
        <v>55</v>
      </c>
      <c r="AB130" s="839" t="s">
        <v>242</v>
      </c>
    </row>
    <row r="131" spans="1:28" s="89" customFormat="1" ht="15" thickBot="1" x14ac:dyDescent="0.3">
      <c r="A131" s="831" t="s">
        <v>531</v>
      </c>
      <c r="B131" s="1318">
        <v>500508</v>
      </c>
      <c r="C131" s="832">
        <v>8588005820172</v>
      </c>
      <c r="D131" s="833" t="s">
        <v>544</v>
      </c>
      <c r="E131" s="1671">
        <v>2700</v>
      </c>
      <c r="F131" s="834">
        <f t="shared" si="24"/>
        <v>3321</v>
      </c>
      <c r="G131" s="835" t="s">
        <v>81</v>
      </c>
      <c r="H131" s="281" t="s">
        <v>81</v>
      </c>
      <c r="I131" s="281" t="s">
        <v>49</v>
      </c>
      <c r="J131" s="281" t="s">
        <v>50</v>
      </c>
      <c r="K131" s="281">
        <v>84191900</v>
      </c>
      <c r="L131" s="281" t="s">
        <v>457</v>
      </c>
      <c r="M131" s="281">
        <v>1000</v>
      </c>
      <c r="N131" s="281">
        <v>2170</v>
      </c>
      <c r="O131" s="281"/>
      <c r="P131" s="281"/>
      <c r="Q131" s="283">
        <v>332</v>
      </c>
      <c r="R131" s="283">
        <f t="shared" si="27"/>
        <v>298.8</v>
      </c>
      <c r="S131" s="286" t="s">
        <v>61</v>
      </c>
      <c r="T131" s="49" t="s">
        <v>159</v>
      </c>
      <c r="U131" s="840" t="s">
        <v>73</v>
      </c>
      <c r="V131" s="837" t="s">
        <v>74</v>
      </c>
      <c r="W131" s="285">
        <v>46266</v>
      </c>
      <c r="X131" s="285"/>
      <c r="Y131" s="838">
        <v>1</v>
      </c>
      <c r="Z131" s="838">
        <v>1</v>
      </c>
      <c r="AA131" s="838" t="s">
        <v>55</v>
      </c>
      <c r="AB131" s="839" t="s">
        <v>242</v>
      </c>
    </row>
    <row r="132" spans="1:28" s="547" customFormat="1" ht="16.2" thickBot="1" x14ac:dyDescent="0.35">
      <c r="A132" s="1187"/>
      <c r="B132" s="1321"/>
      <c r="C132" s="1188"/>
      <c r="D132" s="1263" t="s">
        <v>554</v>
      </c>
      <c r="E132" s="1522"/>
      <c r="F132" s="1189"/>
      <c r="G132" s="1190"/>
      <c r="H132" s="1190"/>
      <c r="I132" s="1189"/>
      <c r="J132" s="1189"/>
      <c r="K132" s="1189"/>
      <c r="L132" s="1189"/>
      <c r="M132" s="1189"/>
      <c r="N132" s="1189"/>
      <c r="O132" s="1189"/>
      <c r="P132" s="1189"/>
      <c r="Q132" s="1189"/>
      <c r="R132" s="1189"/>
      <c r="S132" s="1189"/>
      <c r="T132" s="1189"/>
      <c r="U132" s="1191"/>
      <c r="V132" s="1192"/>
      <c r="W132" s="1193"/>
      <c r="X132" s="1193"/>
      <c r="Y132" s="1194"/>
      <c r="Z132" s="1194"/>
      <c r="AA132" s="1194"/>
      <c r="AB132" s="1195"/>
    </row>
    <row r="133" spans="1:28" s="1622" customFormat="1" ht="15" thickBot="1" x14ac:dyDescent="0.35">
      <c r="A133" s="9" t="s">
        <v>367</v>
      </c>
      <c r="B133" s="1319">
        <v>150071</v>
      </c>
      <c r="C133" s="10">
        <v>3800152900053</v>
      </c>
      <c r="D133" s="1607" t="s">
        <v>556</v>
      </c>
      <c r="E133" s="240">
        <v>2090</v>
      </c>
      <c r="F133" s="185">
        <f t="shared" ref="F133:F137" si="28">E133*1.23</f>
        <v>2570.6999999999998</v>
      </c>
      <c r="G133" s="308" t="s">
        <v>81</v>
      </c>
      <c r="H133" s="27" t="s">
        <v>81</v>
      </c>
      <c r="I133" s="27" t="s">
        <v>49</v>
      </c>
      <c r="J133" s="1623" t="s">
        <v>50</v>
      </c>
      <c r="K133" s="27">
        <v>84191900</v>
      </c>
      <c r="L133" s="1624" t="s">
        <v>51</v>
      </c>
      <c r="M133" s="27"/>
      <c r="N133" s="72">
        <v>1890</v>
      </c>
      <c r="O133" s="72">
        <v>990</v>
      </c>
      <c r="P133" s="27"/>
      <c r="Q133" s="60">
        <v>204</v>
      </c>
      <c r="R133" s="60">
        <v>188</v>
      </c>
      <c r="S133" s="750" t="s">
        <v>61</v>
      </c>
      <c r="T133" s="733" t="s">
        <v>58</v>
      </c>
      <c r="U133" s="715" t="s">
        <v>73</v>
      </c>
      <c r="V133" s="42" t="s">
        <v>348</v>
      </c>
      <c r="W133" s="751">
        <v>46266</v>
      </c>
      <c r="X133" s="716"/>
      <c r="Y133" s="749">
        <v>1</v>
      </c>
      <c r="Z133" s="749">
        <v>1</v>
      </c>
      <c r="AA133" s="749" t="s">
        <v>55</v>
      </c>
      <c r="AB133" s="752" t="s">
        <v>242</v>
      </c>
    </row>
    <row r="134" spans="1:28" s="547" customFormat="1" ht="16.2" thickBot="1" x14ac:dyDescent="0.35">
      <c r="A134" s="1187"/>
      <c r="B134" s="1321"/>
      <c r="C134" s="1188"/>
      <c r="D134" s="1263" t="s">
        <v>555</v>
      </c>
      <c r="E134" s="1522"/>
      <c r="F134" s="1189"/>
      <c r="G134" s="1190"/>
      <c r="H134" s="1190"/>
      <c r="I134" s="1189"/>
      <c r="J134" s="1189"/>
      <c r="K134" s="1189"/>
      <c r="L134" s="1189"/>
      <c r="M134" s="1189"/>
      <c r="N134" s="1189"/>
      <c r="O134" s="1189"/>
      <c r="P134" s="1189"/>
      <c r="Q134" s="1189"/>
      <c r="R134" s="1189"/>
      <c r="S134" s="1189"/>
      <c r="T134" s="1189"/>
      <c r="U134" s="1196"/>
      <c r="V134" s="1197"/>
      <c r="W134" s="1198"/>
      <c r="X134" s="1198"/>
      <c r="Y134" s="1199"/>
      <c r="Z134" s="1199"/>
      <c r="AA134" s="1199"/>
      <c r="AB134" s="1200"/>
    </row>
    <row r="135" spans="1:28" s="1622" customFormat="1" ht="14.4" x14ac:dyDescent="0.3">
      <c r="A135" s="9" t="s">
        <v>368</v>
      </c>
      <c r="B135" s="1319">
        <v>150080</v>
      </c>
      <c r="C135" s="10">
        <v>3800152900039</v>
      </c>
      <c r="D135" s="1607" t="s">
        <v>557</v>
      </c>
      <c r="E135" s="1608">
        <v>1800</v>
      </c>
      <c r="F135" s="185">
        <f t="shared" si="28"/>
        <v>2214</v>
      </c>
      <c r="G135" s="1609" t="s">
        <v>81</v>
      </c>
      <c r="H135" s="1610" t="s">
        <v>81</v>
      </c>
      <c r="I135" s="1610" t="s">
        <v>49</v>
      </c>
      <c r="J135" s="1611" t="s">
        <v>50</v>
      </c>
      <c r="K135" s="1610">
        <v>84191900</v>
      </c>
      <c r="L135" s="1612" t="s">
        <v>51</v>
      </c>
      <c r="M135" s="1610"/>
      <c r="N135" s="1613">
        <v>1750</v>
      </c>
      <c r="O135" s="1613">
        <v>850</v>
      </c>
      <c r="P135" s="1610"/>
      <c r="Q135" s="1614">
        <v>176</v>
      </c>
      <c r="R135" s="1614">
        <v>164</v>
      </c>
      <c r="S135" s="1615" t="s">
        <v>61</v>
      </c>
      <c r="T135" s="733" t="s">
        <v>58</v>
      </c>
      <c r="U135" s="1616" t="s">
        <v>73</v>
      </c>
      <c r="V135" s="1617" t="s">
        <v>348</v>
      </c>
      <c r="W135" s="1618">
        <v>46266</v>
      </c>
      <c r="X135" s="1619"/>
      <c r="Y135" s="1620">
        <v>1</v>
      </c>
      <c r="Z135" s="1620">
        <v>1</v>
      </c>
      <c r="AA135" s="1620" t="s">
        <v>55</v>
      </c>
      <c r="AB135" s="1621" t="s">
        <v>242</v>
      </c>
    </row>
    <row r="136" spans="1:28" s="1622" customFormat="1" ht="14.4" x14ac:dyDescent="0.3">
      <c r="A136" s="9" t="s">
        <v>369</v>
      </c>
      <c r="B136" s="1319">
        <v>150081</v>
      </c>
      <c r="C136" s="10">
        <v>3800152900060</v>
      </c>
      <c r="D136" s="1607" t="s">
        <v>558</v>
      </c>
      <c r="E136" s="240">
        <v>2250</v>
      </c>
      <c r="F136" s="185">
        <f t="shared" si="28"/>
        <v>2767.5</v>
      </c>
      <c r="G136" s="308" t="s">
        <v>81</v>
      </c>
      <c r="H136" s="27" t="s">
        <v>81</v>
      </c>
      <c r="I136" s="27" t="s">
        <v>49</v>
      </c>
      <c r="J136" s="1623" t="s">
        <v>50</v>
      </c>
      <c r="K136" s="27">
        <v>84191900</v>
      </c>
      <c r="L136" s="1624" t="s">
        <v>51</v>
      </c>
      <c r="M136" s="27"/>
      <c r="N136" s="72">
        <v>1890</v>
      </c>
      <c r="O136" s="72">
        <v>990</v>
      </c>
      <c r="P136" s="27"/>
      <c r="Q136" s="60">
        <v>229</v>
      </c>
      <c r="R136" s="60">
        <v>213</v>
      </c>
      <c r="S136" s="750" t="s">
        <v>61</v>
      </c>
      <c r="T136" s="733" t="s">
        <v>58</v>
      </c>
      <c r="U136" s="715" t="s">
        <v>73</v>
      </c>
      <c r="V136" s="42" t="s">
        <v>348</v>
      </c>
      <c r="W136" s="751">
        <v>46266</v>
      </c>
      <c r="X136" s="716"/>
      <c r="Y136" s="749">
        <v>1</v>
      </c>
      <c r="Z136" s="749">
        <v>1</v>
      </c>
      <c r="AA136" s="749" t="s">
        <v>55</v>
      </c>
      <c r="AB136" s="752" t="s">
        <v>242</v>
      </c>
    </row>
    <row r="137" spans="1:28" s="1622" customFormat="1" ht="15" thickBot="1" x14ac:dyDescent="0.35">
      <c r="A137" s="9" t="s">
        <v>370</v>
      </c>
      <c r="B137" s="1319">
        <v>150082</v>
      </c>
      <c r="C137" s="10">
        <v>3800152900091</v>
      </c>
      <c r="D137" s="1607" t="s">
        <v>559</v>
      </c>
      <c r="E137" s="240">
        <v>2350</v>
      </c>
      <c r="F137" s="185">
        <f t="shared" si="28"/>
        <v>2890.5</v>
      </c>
      <c r="G137" s="308" t="s">
        <v>81</v>
      </c>
      <c r="H137" s="27" t="s">
        <v>81</v>
      </c>
      <c r="I137" s="27" t="s">
        <v>49</v>
      </c>
      <c r="J137" s="1623" t="s">
        <v>50</v>
      </c>
      <c r="K137" s="27">
        <v>84191900</v>
      </c>
      <c r="L137" s="1624" t="s">
        <v>51</v>
      </c>
      <c r="M137" s="27"/>
      <c r="N137" s="72">
        <v>2090</v>
      </c>
      <c r="O137" s="72">
        <v>990</v>
      </c>
      <c r="P137" s="27"/>
      <c r="Q137" s="60">
        <v>248</v>
      </c>
      <c r="R137" s="60">
        <v>230</v>
      </c>
      <c r="S137" s="750" t="s">
        <v>61</v>
      </c>
      <c r="T137" s="733" t="s">
        <v>58</v>
      </c>
      <c r="U137" s="715" t="s">
        <v>73</v>
      </c>
      <c r="V137" s="42" t="s">
        <v>348</v>
      </c>
      <c r="W137" s="751">
        <v>46266</v>
      </c>
      <c r="X137" s="716"/>
      <c r="Y137" s="749">
        <v>1</v>
      </c>
      <c r="Z137" s="749">
        <v>1</v>
      </c>
      <c r="AA137" s="749" t="s">
        <v>55</v>
      </c>
      <c r="AB137" s="752" t="s">
        <v>242</v>
      </c>
    </row>
    <row r="138" spans="1:28" s="89" customFormat="1" ht="31.95" customHeight="1" thickBot="1" x14ac:dyDescent="0.35">
      <c r="A138" s="1201"/>
      <c r="B138" s="1322"/>
      <c r="C138" s="1202"/>
      <c r="D138" s="1027" t="s">
        <v>394</v>
      </c>
      <c r="E138" s="1172"/>
      <c r="F138" s="1203"/>
      <c r="G138" s="1204"/>
      <c r="H138" s="1204"/>
      <c r="I138" s="1205"/>
      <c r="J138" s="1205"/>
      <c r="K138" s="1206"/>
      <c r="L138" s="1205"/>
      <c r="M138" s="1205"/>
      <c r="N138" s="1204"/>
      <c r="O138" s="1204"/>
      <c r="P138" s="1205"/>
      <c r="Q138" s="1205"/>
      <c r="R138" s="1205"/>
      <c r="S138" s="1205"/>
      <c r="T138" s="1205"/>
      <c r="U138" s="1205"/>
      <c r="V138" s="1205"/>
      <c r="W138" s="1205"/>
      <c r="X138" s="1205"/>
      <c r="Y138" s="1205"/>
      <c r="Z138" s="1205"/>
      <c r="AA138" s="1205"/>
      <c r="AB138" s="1207"/>
    </row>
    <row r="139" spans="1:28" s="89" customFormat="1" ht="16.2" thickBot="1" x14ac:dyDescent="0.3">
      <c r="A139" s="1208"/>
      <c r="B139" s="1323"/>
      <c r="C139" s="1185"/>
      <c r="D139" s="1120" t="s">
        <v>635</v>
      </c>
      <c r="E139" s="1523"/>
      <c r="F139" s="1209">
        <f>E139*1.2</f>
        <v>0</v>
      </c>
      <c r="G139" s="1123"/>
      <c r="H139" s="1124"/>
      <c r="I139" s="1062"/>
      <c r="J139" s="1062"/>
      <c r="K139" s="1046"/>
      <c r="L139" s="1062"/>
      <c r="M139" s="1064"/>
      <c r="N139" s="1174"/>
      <c r="O139" s="1174"/>
      <c r="P139" s="1064"/>
      <c r="Q139" s="1065"/>
      <c r="R139" s="1210"/>
      <c r="S139" s="1064"/>
      <c r="T139" s="1064"/>
      <c r="U139" s="1066"/>
      <c r="V139" s="1054" t="s">
        <v>67</v>
      </c>
      <c r="W139" s="1211"/>
      <c r="X139" s="1068"/>
      <c r="Y139" s="1175"/>
      <c r="Z139" s="1175"/>
      <c r="AA139" s="1175"/>
      <c r="AB139" s="1212"/>
    </row>
    <row r="140" spans="1:28" s="91" customFormat="1" ht="14.4" x14ac:dyDescent="0.25">
      <c r="A140" s="667" t="s">
        <v>305</v>
      </c>
      <c r="B140" s="1324">
        <v>100571</v>
      </c>
      <c r="C140" s="39">
        <v>3800035748628</v>
      </c>
      <c r="D140" s="776" t="s">
        <v>633</v>
      </c>
      <c r="E140" s="1673">
        <v>510</v>
      </c>
      <c r="F140" s="187">
        <f t="shared" ref="F140:F141" si="29">E140*1.23</f>
        <v>627.29999999999995</v>
      </c>
      <c r="G140" s="447" t="s">
        <v>81</v>
      </c>
      <c r="H140" s="12" t="s">
        <v>81</v>
      </c>
      <c r="I140" s="12" t="s">
        <v>49</v>
      </c>
      <c r="J140" s="85" t="s">
        <v>50</v>
      </c>
      <c r="K140" s="55">
        <v>73101000</v>
      </c>
      <c r="L140" s="86" t="s">
        <v>51</v>
      </c>
      <c r="M140" s="453"/>
      <c r="N140" s="7">
        <v>1430</v>
      </c>
      <c r="O140" s="7">
        <v>600</v>
      </c>
      <c r="P140" s="12"/>
      <c r="Q140" s="17">
        <v>53</v>
      </c>
      <c r="R140" s="13">
        <f t="shared" ref="R140:R141" si="30">Q140*0.9</f>
        <v>47.7</v>
      </c>
      <c r="S140" s="14" t="s">
        <v>65</v>
      </c>
      <c r="T140" s="14"/>
      <c r="U140" s="15" t="s">
        <v>73</v>
      </c>
      <c r="V140" s="17" t="s">
        <v>74</v>
      </c>
      <c r="W140" s="18">
        <v>46266</v>
      </c>
      <c r="X140" s="19"/>
      <c r="Y140" s="453">
        <v>1</v>
      </c>
      <c r="Z140" s="453">
        <v>1</v>
      </c>
      <c r="AA140" s="453" t="s">
        <v>55</v>
      </c>
      <c r="AB140" s="668" t="s">
        <v>242</v>
      </c>
    </row>
    <row r="141" spans="1:28" s="91" customFormat="1" ht="15" thickBot="1" x14ac:dyDescent="0.3">
      <c r="A141" s="667" t="s">
        <v>306</v>
      </c>
      <c r="B141" s="1324">
        <v>100145</v>
      </c>
      <c r="C141" s="3">
        <v>3800035769234</v>
      </c>
      <c r="D141" s="776" t="s">
        <v>634</v>
      </c>
      <c r="E141" s="1674">
        <v>640</v>
      </c>
      <c r="F141" s="187">
        <f t="shared" si="29"/>
        <v>787.2</v>
      </c>
      <c r="G141" s="447" t="s">
        <v>81</v>
      </c>
      <c r="H141" s="12" t="s">
        <v>81</v>
      </c>
      <c r="I141" s="12" t="s">
        <v>49</v>
      </c>
      <c r="J141" s="85" t="s">
        <v>50</v>
      </c>
      <c r="K141" s="12">
        <v>73101000</v>
      </c>
      <c r="L141" s="86" t="s">
        <v>51</v>
      </c>
      <c r="M141" s="453"/>
      <c r="N141" s="7">
        <v>1595</v>
      </c>
      <c r="O141" s="7">
        <v>670</v>
      </c>
      <c r="P141" s="12"/>
      <c r="Q141" s="17">
        <v>64</v>
      </c>
      <c r="R141" s="13">
        <f t="shared" si="30"/>
        <v>57.6</v>
      </c>
      <c r="S141" s="14" t="s">
        <v>65</v>
      </c>
      <c r="T141" s="14"/>
      <c r="U141" s="15" t="s">
        <v>73</v>
      </c>
      <c r="V141" s="17" t="s">
        <v>74</v>
      </c>
      <c r="W141" s="18">
        <v>46266</v>
      </c>
      <c r="X141" s="19"/>
      <c r="Y141" s="453">
        <v>1</v>
      </c>
      <c r="Z141" s="453">
        <v>1</v>
      </c>
      <c r="AA141" s="453" t="s">
        <v>55</v>
      </c>
      <c r="AB141" s="668" t="s">
        <v>242</v>
      </c>
    </row>
    <row r="142" spans="1:28" s="91" customFormat="1" ht="16.2" thickBot="1" x14ac:dyDescent="0.3">
      <c r="A142" s="1053"/>
      <c r="B142" s="1323"/>
      <c r="C142" s="1185"/>
      <c r="D142" s="1120" t="s">
        <v>560</v>
      </c>
      <c r="E142" s="1213"/>
      <c r="F142" s="1053"/>
      <c r="G142" s="1062"/>
      <c r="H142" s="1124"/>
      <c r="I142" s="1062"/>
      <c r="J142" s="1062"/>
      <c r="K142" s="1214"/>
      <c r="L142" s="1062"/>
      <c r="M142" s="1062"/>
      <c r="N142" s="1063"/>
      <c r="O142" s="1063"/>
      <c r="P142" s="1064"/>
      <c r="Q142" s="1054"/>
      <c r="R142" s="1065"/>
      <c r="S142" s="1064"/>
      <c r="T142" s="1064"/>
      <c r="U142" s="1066"/>
      <c r="V142" s="1054"/>
      <c r="W142" s="1068"/>
      <c r="X142" s="1068"/>
      <c r="Y142" s="1175"/>
      <c r="Z142" s="1175"/>
      <c r="AA142" s="1175"/>
      <c r="AB142" s="1212"/>
    </row>
    <row r="143" spans="1:28" s="91" customFormat="1" ht="14.4" x14ac:dyDescent="0.25">
      <c r="A143" s="667" t="s">
        <v>307</v>
      </c>
      <c r="B143" s="1324">
        <v>100576</v>
      </c>
      <c r="C143" s="39">
        <v>3800035721898</v>
      </c>
      <c r="D143" s="776" t="s">
        <v>561</v>
      </c>
      <c r="E143" s="1675">
        <v>620</v>
      </c>
      <c r="F143" s="187">
        <f t="shared" ref="F143:F144" si="31">E143*1.23</f>
        <v>762.6</v>
      </c>
      <c r="G143" s="447" t="s">
        <v>81</v>
      </c>
      <c r="H143" s="12" t="s">
        <v>81</v>
      </c>
      <c r="I143" s="12" t="s">
        <v>49</v>
      </c>
      <c r="J143" s="85" t="s">
        <v>50</v>
      </c>
      <c r="K143" s="55">
        <v>73101000</v>
      </c>
      <c r="L143" s="86" t="s">
        <v>51</v>
      </c>
      <c r="M143" s="289"/>
      <c r="N143" s="7">
        <v>1430</v>
      </c>
      <c r="O143" s="7">
        <v>600</v>
      </c>
      <c r="P143" s="289"/>
      <c r="Q143" s="1">
        <v>66</v>
      </c>
      <c r="R143" s="13">
        <f t="shared" ref="R143:R144" si="32">Q143*0.9</f>
        <v>59.4</v>
      </c>
      <c r="S143" s="14" t="s">
        <v>65</v>
      </c>
      <c r="T143" s="14"/>
      <c r="U143" s="15" t="s">
        <v>73</v>
      </c>
      <c r="V143" s="17" t="s">
        <v>74</v>
      </c>
      <c r="W143" s="18">
        <v>46266</v>
      </c>
      <c r="X143" s="454"/>
      <c r="Y143" s="453">
        <v>1</v>
      </c>
      <c r="Z143" s="453">
        <v>1</v>
      </c>
      <c r="AA143" s="453" t="s">
        <v>55</v>
      </c>
      <c r="AB143" s="668" t="s">
        <v>242</v>
      </c>
    </row>
    <row r="144" spans="1:28" s="91" customFormat="1" ht="15" thickBot="1" x14ac:dyDescent="0.3">
      <c r="A144" s="667" t="s">
        <v>168</v>
      </c>
      <c r="B144" s="1324">
        <v>100577</v>
      </c>
      <c r="C144" s="3">
        <v>3800035706796</v>
      </c>
      <c r="D144" s="776" t="s">
        <v>562</v>
      </c>
      <c r="E144" s="1676">
        <v>760</v>
      </c>
      <c r="F144" s="187">
        <f t="shared" si="31"/>
        <v>934.8</v>
      </c>
      <c r="G144" s="447" t="s">
        <v>81</v>
      </c>
      <c r="H144" s="12" t="s">
        <v>81</v>
      </c>
      <c r="I144" s="12" t="s">
        <v>49</v>
      </c>
      <c r="J144" s="85" t="s">
        <v>50</v>
      </c>
      <c r="K144" s="12">
        <v>73101000</v>
      </c>
      <c r="L144" s="86" t="s">
        <v>51</v>
      </c>
      <c r="M144" s="453"/>
      <c r="N144" s="7">
        <v>1605</v>
      </c>
      <c r="O144" s="7">
        <v>670</v>
      </c>
      <c r="P144" s="85"/>
      <c r="Q144" s="17">
        <v>83</v>
      </c>
      <c r="R144" s="13">
        <f t="shared" si="32"/>
        <v>74.7</v>
      </c>
      <c r="S144" s="14" t="s">
        <v>65</v>
      </c>
      <c r="T144" s="14"/>
      <c r="U144" s="15" t="s">
        <v>73</v>
      </c>
      <c r="V144" s="17" t="s">
        <v>74</v>
      </c>
      <c r="W144" s="18">
        <v>46266</v>
      </c>
      <c r="X144" s="19"/>
      <c r="Y144" s="453">
        <v>1</v>
      </c>
      <c r="Z144" s="453">
        <v>1</v>
      </c>
      <c r="AA144" s="453" t="s">
        <v>55</v>
      </c>
      <c r="AB144" s="668" t="s">
        <v>242</v>
      </c>
    </row>
    <row r="145" spans="1:45" s="91" customFormat="1" ht="16.2" thickBot="1" x14ac:dyDescent="0.3">
      <c r="A145" s="1053"/>
      <c r="B145" s="1323"/>
      <c r="C145" s="1185"/>
      <c r="D145" s="1120" t="s">
        <v>637</v>
      </c>
      <c r="E145" s="1213"/>
      <c r="F145" s="1053"/>
      <c r="G145" s="1215"/>
      <c r="H145" s="1124"/>
      <c r="I145" s="1062"/>
      <c r="J145" s="1062"/>
      <c r="K145" s="1214"/>
      <c r="L145" s="1062"/>
      <c r="M145" s="1062"/>
      <c r="N145" s="1063"/>
      <c r="O145" s="1063"/>
      <c r="P145" s="1064"/>
      <c r="Q145" s="1054"/>
      <c r="R145" s="1065"/>
      <c r="S145" s="1064"/>
      <c r="T145" s="1064"/>
      <c r="U145" s="1066"/>
      <c r="V145" s="1054"/>
      <c r="W145" s="1068"/>
      <c r="X145" s="1068"/>
      <c r="Y145" s="1175"/>
      <c r="Z145" s="1175"/>
      <c r="AA145" s="1175"/>
      <c r="AB145" s="1212"/>
    </row>
    <row r="146" spans="1:45" s="91" customFormat="1" ht="14.4" x14ac:dyDescent="0.25">
      <c r="A146" s="667" t="s">
        <v>308</v>
      </c>
      <c r="B146" s="1324">
        <v>100585</v>
      </c>
      <c r="C146" s="39">
        <v>3800035721904</v>
      </c>
      <c r="D146" s="776" t="s">
        <v>638</v>
      </c>
      <c r="E146" s="1675">
        <v>680</v>
      </c>
      <c r="F146" s="187">
        <f t="shared" ref="F146:F147" si="33">E146*1.23</f>
        <v>836.4</v>
      </c>
      <c r="G146" s="447" t="s">
        <v>81</v>
      </c>
      <c r="H146" s="12" t="s">
        <v>81</v>
      </c>
      <c r="I146" s="12" t="s">
        <v>49</v>
      </c>
      <c r="J146" s="85" t="s">
        <v>50</v>
      </c>
      <c r="K146" s="55">
        <v>73101000</v>
      </c>
      <c r="L146" s="86" t="s">
        <v>51</v>
      </c>
      <c r="M146" s="289"/>
      <c r="N146" s="7">
        <v>1430</v>
      </c>
      <c r="O146" s="7">
        <v>600</v>
      </c>
      <c r="P146" s="289"/>
      <c r="Q146" s="1">
        <v>72</v>
      </c>
      <c r="R146" s="13">
        <f t="shared" ref="R146:R147" si="34">Q146*0.9</f>
        <v>64.8</v>
      </c>
      <c r="S146" s="14" t="s">
        <v>65</v>
      </c>
      <c r="T146" s="14"/>
      <c r="U146" s="15" t="s">
        <v>73</v>
      </c>
      <c r="V146" s="17" t="s">
        <v>74</v>
      </c>
      <c r="W146" s="18">
        <v>46266</v>
      </c>
      <c r="X146" s="454"/>
      <c r="Y146" s="453">
        <v>1</v>
      </c>
      <c r="Z146" s="453">
        <v>1</v>
      </c>
      <c r="AA146" s="453" t="s">
        <v>55</v>
      </c>
      <c r="AB146" s="668" t="s">
        <v>242</v>
      </c>
    </row>
    <row r="147" spans="1:45" s="91" customFormat="1" ht="15" thickBot="1" x14ac:dyDescent="0.3">
      <c r="A147" s="667" t="s">
        <v>169</v>
      </c>
      <c r="B147" s="1324">
        <v>100586</v>
      </c>
      <c r="C147" s="3">
        <v>3800035736625</v>
      </c>
      <c r="D147" s="776" t="s">
        <v>639</v>
      </c>
      <c r="E147" s="1676">
        <v>810</v>
      </c>
      <c r="F147" s="187">
        <f t="shared" si="33"/>
        <v>996.3</v>
      </c>
      <c r="G147" s="447" t="s">
        <v>81</v>
      </c>
      <c r="H147" s="12" t="s">
        <v>81</v>
      </c>
      <c r="I147" s="12" t="s">
        <v>49</v>
      </c>
      <c r="J147" s="85" t="s">
        <v>50</v>
      </c>
      <c r="K147" s="12">
        <v>73101000</v>
      </c>
      <c r="L147" s="86" t="s">
        <v>51</v>
      </c>
      <c r="M147" s="453"/>
      <c r="N147" s="7">
        <v>1605</v>
      </c>
      <c r="O147" s="7">
        <v>670</v>
      </c>
      <c r="P147" s="85"/>
      <c r="Q147" s="17">
        <v>96</v>
      </c>
      <c r="R147" s="13">
        <f t="shared" si="34"/>
        <v>86.4</v>
      </c>
      <c r="S147" s="14" t="s">
        <v>65</v>
      </c>
      <c r="T147" s="14"/>
      <c r="U147" s="15" t="s">
        <v>73</v>
      </c>
      <c r="V147" s="17" t="s">
        <v>74</v>
      </c>
      <c r="W147" s="18">
        <v>46266</v>
      </c>
      <c r="X147" s="19"/>
      <c r="Y147" s="453">
        <v>1</v>
      </c>
      <c r="Z147" s="453">
        <v>1</v>
      </c>
      <c r="AA147" s="453" t="s">
        <v>55</v>
      </c>
      <c r="AB147" s="668" t="s">
        <v>242</v>
      </c>
    </row>
    <row r="148" spans="1:45" s="578" customFormat="1" ht="31.95" customHeight="1" thickBot="1" x14ac:dyDescent="0.35">
      <c r="A148" s="1107"/>
      <c r="B148" s="1310"/>
      <c r="C148" s="1108"/>
      <c r="D148" s="1027" t="s">
        <v>408</v>
      </c>
      <c r="E148" s="1172"/>
      <c r="F148" s="1168"/>
      <c r="G148" s="1169"/>
      <c r="H148" s="1169"/>
      <c r="I148" s="1170"/>
      <c r="J148" s="1170"/>
      <c r="K148" s="1170"/>
      <c r="L148" s="1170"/>
      <c r="M148" s="1170"/>
      <c r="N148" s="1169"/>
      <c r="O148" s="1169"/>
      <c r="P148" s="1170"/>
      <c r="Q148" s="1170"/>
      <c r="R148" s="1170"/>
      <c r="S148" s="1170"/>
      <c r="T148" s="1170"/>
      <c r="U148" s="1170"/>
      <c r="V148" s="1170"/>
      <c r="W148" s="1170"/>
      <c r="X148" s="1170"/>
      <c r="Y148" s="1170"/>
      <c r="Z148" s="1170"/>
      <c r="AA148" s="1170"/>
      <c r="AB148" s="1171"/>
      <c r="AC148" s="681"/>
      <c r="AD148" s="681"/>
      <c r="AE148" s="681"/>
      <c r="AF148" s="681"/>
      <c r="AG148" s="681"/>
      <c r="AH148" s="681"/>
      <c r="AI148" s="681"/>
      <c r="AJ148" s="681"/>
      <c r="AK148" s="681"/>
      <c r="AL148" s="681"/>
      <c r="AM148" s="681"/>
      <c r="AN148" s="681"/>
      <c r="AO148" s="681"/>
      <c r="AP148" s="681"/>
      <c r="AQ148" s="681"/>
      <c r="AR148" s="681"/>
      <c r="AS148" s="681"/>
    </row>
    <row r="149" spans="1:45" s="533" customFormat="1" ht="16.2" thickBot="1" x14ac:dyDescent="0.35">
      <c r="A149" s="1053"/>
      <c r="B149" s="1311"/>
      <c r="C149" s="1067"/>
      <c r="D149" s="1120" t="s">
        <v>636</v>
      </c>
      <c r="E149" s="1120"/>
      <c r="F149" s="1172"/>
      <c r="G149" s="1173"/>
      <c r="H149" s="1123"/>
      <c r="I149" s="1124"/>
      <c r="J149" s="1062"/>
      <c r="K149" s="1062"/>
      <c r="L149" s="1062"/>
      <c r="M149" s="1062"/>
      <c r="N149" s="1174"/>
      <c r="O149" s="1174"/>
      <c r="P149" s="1064"/>
      <c r="Q149" s="1064"/>
      <c r="R149" s="1065"/>
      <c r="S149" s="1065"/>
      <c r="T149" s="1064"/>
      <c r="U149" s="1064"/>
      <c r="V149" s="1066"/>
      <c r="W149" s="1067"/>
      <c r="X149" s="1054"/>
      <c r="Y149" s="1068"/>
      <c r="Z149" s="1068"/>
      <c r="AA149" s="1175"/>
      <c r="AB149" s="1176"/>
    </row>
    <row r="150" spans="1:45" s="737" customFormat="1" x14ac:dyDescent="0.25">
      <c r="A150" s="738" t="s">
        <v>410</v>
      </c>
      <c r="B150" s="742">
        <v>500703</v>
      </c>
      <c r="C150" s="739">
        <v>8588005821049</v>
      </c>
      <c r="D150" s="1262" t="s">
        <v>550</v>
      </c>
      <c r="E150" s="240">
        <v>900</v>
      </c>
      <c r="F150" s="185">
        <f t="shared" ref="F150:F151" si="35">E150*1.23</f>
        <v>1107</v>
      </c>
      <c r="G150" s="740" t="s">
        <v>81</v>
      </c>
      <c r="H150" s="733" t="s">
        <v>81</v>
      </c>
      <c r="I150" s="733" t="s">
        <v>49</v>
      </c>
      <c r="J150" s="733" t="s">
        <v>50</v>
      </c>
      <c r="K150" s="733">
        <v>73090059</v>
      </c>
      <c r="L150" s="733" t="s">
        <v>60</v>
      </c>
      <c r="M150" s="733"/>
      <c r="N150" s="733">
        <v>1950</v>
      </c>
      <c r="O150" s="733">
        <v>950</v>
      </c>
      <c r="P150" s="741"/>
      <c r="Q150" s="742"/>
      <c r="R150" s="743">
        <v>120</v>
      </c>
      <c r="S150" s="733" t="s">
        <v>61</v>
      </c>
      <c r="T150" s="733" t="s">
        <v>58</v>
      </c>
      <c r="U150" s="744" t="s">
        <v>73</v>
      </c>
      <c r="V150" s="745" t="s">
        <v>74</v>
      </c>
      <c r="W150" s="746">
        <v>46266</v>
      </c>
      <c r="X150" s="746"/>
      <c r="Y150" s="733">
        <v>1</v>
      </c>
      <c r="Z150" s="733">
        <v>1</v>
      </c>
      <c r="AA150" s="733" t="s">
        <v>55</v>
      </c>
      <c r="AB150" s="747" t="s">
        <v>242</v>
      </c>
    </row>
    <row r="151" spans="1:45" s="737" customFormat="1" ht="14.4" thickBot="1" x14ac:dyDescent="0.3">
      <c r="A151" s="738" t="s">
        <v>411</v>
      </c>
      <c r="B151" s="742">
        <v>500704</v>
      </c>
      <c r="C151" s="739">
        <v>8588005821056</v>
      </c>
      <c r="D151" s="1262" t="s">
        <v>551</v>
      </c>
      <c r="E151" s="240">
        <v>990</v>
      </c>
      <c r="F151" s="185">
        <f t="shared" si="35"/>
        <v>1217.7</v>
      </c>
      <c r="G151" s="740" t="s">
        <v>81</v>
      </c>
      <c r="H151" s="733" t="s">
        <v>81</v>
      </c>
      <c r="I151" s="733" t="s">
        <v>49</v>
      </c>
      <c r="J151" s="733" t="s">
        <v>50</v>
      </c>
      <c r="K151" s="733">
        <v>73090059</v>
      </c>
      <c r="L151" s="733" t="s">
        <v>60</v>
      </c>
      <c r="M151" s="733"/>
      <c r="N151" s="733">
        <v>2220</v>
      </c>
      <c r="O151" s="733">
        <v>990</v>
      </c>
      <c r="P151" s="741"/>
      <c r="Q151" s="742"/>
      <c r="R151" s="743">
        <v>126</v>
      </c>
      <c r="S151" s="733" t="s">
        <v>61</v>
      </c>
      <c r="T151" s="733" t="s">
        <v>58</v>
      </c>
      <c r="U151" s="744" t="s">
        <v>73</v>
      </c>
      <c r="V151" s="745" t="s">
        <v>74</v>
      </c>
      <c r="W151" s="746">
        <v>46266</v>
      </c>
      <c r="X151" s="746"/>
      <c r="Y151" s="733">
        <v>1</v>
      </c>
      <c r="Z151" s="733">
        <v>1</v>
      </c>
      <c r="AA151" s="733" t="s">
        <v>55</v>
      </c>
      <c r="AB151" s="747" t="s">
        <v>242</v>
      </c>
    </row>
    <row r="152" spans="1:45" s="84" customFormat="1" ht="16.2" thickBot="1" x14ac:dyDescent="0.3">
      <c r="A152" s="1053"/>
      <c r="B152" s="1055"/>
      <c r="C152" s="1062"/>
      <c r="D152" s="1120" t="s">
        <v>656</v>
      </c>
      <c r="E152" s="1521"/>
      <c r="F152" s="1177">
        <v>0</v>
      </c>
      <c r="G152" s="1123"/>
      <c r="H152" s="1124"/>
      <c r="I152" s="1124"/>
      <c r="J152" s="1124"/>
      <c r="K152" s="1124"/>
      <c r="L152" s="1124"/>
      <c r="M152" s="1124"/>
      <c r="N152" s="1124"/>
      <c r="O152" s="1124"/>
      <c r="P152" s="1178"/>
      <c r="Q152" s="1179"/>
      <c r="R152" s="1180"/>
      <c r="S152" s="1124"/>
      <c r="T152" s="1124"/>
      <c r="U152" s="1181"/>
      <c r="V152" s="1182"/>
      <c r="W152" s="1068"/>
      <c r="X152" s="1068"/>
      <c r="Y152" s="1124"/>
      <c r="Z152" s="1124"/>
      <c r="AA152" s="1124"/>
      <c r="AB152" s="1183"/>
    </row>
    <row r="153" spans="1:45" s="737" customFormat="1" ht="14.4" thickBot="1" x14ac:dyDescent="0.3">
      <c r="A153" s="738" t="s">
        <v>421</v>
      </c>
      <c r="B153" s="742">
        <v>500724</v>
      </c>
      <c r="C153" s="739">
        <v>8588005821254</v>
      </c>
      <c r="D153" s="1262" t="s">
        <v>657</v>
      </c>
      <c r="E153" s="240">
        <v>1400</v>
      </c>
      <c r="F153" s="185">
        <f t="shared" ref="F153" si="36">E153*1.23</f>
        <v>1722</v>
      </c>
      <c r="G153" s="740" t="s">
        <v>81</v>
      </c>
      <c r="H153" s="733" t="s">
        <v>81</v>
      </c>
      <c r="I153" s="733" t="s">
        <v>49</v>
      </c>
      <c r="J153" s="733" t="s">
        <v>50</v>
      </c>
      <c r="K153" s="733">
        <v>73090059</v>
      </c>
      <c r="L153" s="733" t="s">
        <v>60</v>
      </c>
      <c r="M153" s="742"/>
      <c r="N153" s="733">
        <v>2220</v>
      </c>
      <c r="O153" s="733">
        <v>990</v>
      </c>
      <c r="P153" s="741">
        <v>5.2</v>
      </c>
      <c r="Q153" s="742"/>
      <c r="R153" s="743">
        <v>212</v>
      </c>
      <c r="S153" s="748" t="s">
        <v>61</v>
      </c>
      <c r="T153" s="733" t="s">
        <v>58</v>
      </c>
      <c r="U153" s="744" t="s">
        <v>73</v>
      </c>
      <c r="V153" s="745" t="s">
        <v>74</v>
      </c>
      <c r="W153" s="746">
        <v>46266</v>
      </c>
      <c r="X153" s="746"/>
      <c r="Y153" s="733">
        <v>1</v>
      </c>
      <c r="Z153" s="733">
        <v>1</v>
      </c>
      <c r="AA153" s="733" t="s">
        <v>55</v>
      </c>
      <c r="AB153" s="747" t="s">
        <v>242</v>
      </c>
    </row>
    <row r="154" spans="1:45" s="578" customFormat="1" ht="31.95" customHeight="1" thickBot="1" x14ac:dyDescent="0.35">
      <c r="A154" s="1107"/>
      <c r="B154" s="1310"/>
      <c r="C154" s="1108"/>
      <c r="D154" s="1027" t="s">
        <v>393</v>
      </c>
      <c r="E154" s="1172"/>
      <c r="F154" s="1168"/>
      <c r="G154" s="1169"/>
      <c r="H154" s="1169"/>
      <c r="I154" s="1170"/>
      <c r="J154" s="1170"/>
      <c r="K154" s="1170"/>
      <c r="L154" s="1170"/>
      <c r="M154" s="1170"/>
      <c r="N154" s="1169"/>
      <c r="O154" s="1169"/>
      <c r="P154" s="1170"/>
      <c r="Q154" s="1170"/>
      <c r="R154" s="1170"/>
      <c r="S154" s="1170"/>
      <c r="T154" s="1170"/>
      <c r="U154" s="1170"/>
      <c r="V154" s="1170"/>
      <c r="W154" s="1170"/>
      <c r="X154" s="1170"/>
      <c r="Y154" s="1170"/>
      <c r="Z154" s="1170"/>
      <c r="AA154" s="1170"/>
      <c r="AB154" s="1171"/>
      <c r="AC154" s="681"/>
      <c r="AD154" s="681"/>
      <c r="AE154" s="681"/>
      <c r="AF154" s="681"/>
      <c r="AG154" s="681"/>
      <c r="AH154" s="681"/>
      <c r="AI154" s="681"/>
      <c r="AJ154" s="681"/>
      <c r="AK154" s="681"/>
      <c r="AL154" s="681"/>
      <c r="AM154" s="681"/>
      <c r="AN154" s="681"/>
      <c r="AO154" s="681"/>
      <c r="AP154" s="681"/>
      <c r="AQ154" s="681"/>
      <c r="AR154" s="681"/>
      <c r="AS154" s="681"/>
    </row>
    <row r="155" spans="1:45" s="476" customFormat="1" ht="14.4" customHeight="1" thickBot="1" x14ac:dyDescent="0.3">
      <c r="A155" s="1053"/>
      <c r="B155" s="1311"/>
      <c r="C155" s="1053"/>
      <c r="D155" s="1120" t="s">
        <v>552</v>
      </c>
      <c r="E155" s="1184"/>
      <c r="F155" s="1184"/>
      <c r="G155" s="1185"/>
      <c r="H155" s="1185"/>
      <c r="I155" s="1053"/>
      <c r="J155" s="1053"/>
      <c r="K155" s="1053"/>
      <c r="L155" s="1053"/>
      <c r="M155" s="1053"/>
      <c r="N155" s="1186"/>
      <c r="O155" s="1186"/>
      <c r="P155" s="1053"/>
      <c r="Q155" s="1187"/>
      <c r="R155" s="1187"/>
      <c r="S155" s="1187"/>
      <c r="T155" s="1053"/>
      <c r="U155" s="1053"/>
      <c r="V155" s="1053"/>
      <c r="W155" s="1053"/>
      <c r="X155" s="1053"/>
      <c r="Y155" s="1053"/>
      <c r="Z155" s="1053"/>
      <c r="AA155" s="1053"/>
      <c r="AB155" s="1053"/>
    </row>
    <row r="156" spans="1:45" s="476" customFormat="1" ht="14.4" customHeight="1" x14ac:dyDescent="0.25">
      <c r="A156" s="9" t="s">
        <v>356</v>
      </c>
      <c r="B156" s="1560">
        <v>150013</v>
      </c>
      <c r="C156" s="10">
        <v>8588005814072</v>
      </c>
      <c r="D156" s="9" t="s">
        <v>979</v>
      </c>
      <c r="E156" s="240">
        <v>870</v>
      </c>
      <c r="F156" s="1561">
        <f t="shared" ref="F156" si="37">E156*1.2</f>
        <v>1044</v>
      </c>
      <c r="G156" s="308" t="s">
        <v>81</v>
      </c>
      <c r="H156" s="27" t="s">
        <v>81</v>
      </c>
      <c r="I156" s="27" t="s">
        <v>49</v>
      </c>
      <c r="J156" s="27" t="s">
        <v>50</v>
      </c>
      <c r="K156" s="27">
        <v>73090059</v>
      </c>
      <c r="L156" s="27" t="s">
        <v>51</v>
      </c>
      <c r="M156" s="749"/>
      <c r="N156" s="72">
        <v>1660</v>
      </c>
      <c r="O156" s="72">
        <v>850</v>
      </c>
      <c r="P156" s="749"/>
      <c r="Q156" s="27">
        <v>116</v>
      </c>
      <c r="R156" s="60">
        <f t="shared" ref="R156" si="38">Q156*0.9</f>
        <v>104.4</v>
      </c>
      <c r="S156" s="750" t="s">
        <v>61</v>
      </c>
      <c r="T156" s="733" t="s">
        <v>58</v>
      </c>
      <c r="U156" s="715" t="s">
        <v>73</v>
      </c>
      <c r="V156" s="42" t="s">
        <v>348</v>
      </c>
      <c r="W156" s="751">
        <v>46266</v>
      </c>
      <c r="X156" s="716"/>
      <c r="Y156" s="749">
        <v>1</v>
      </c>
      <c r="Z156" s="749">
        <v>1</v>
      </c>
      <c r="AA156" s="749" t="s">
        <v>55</v>
      </c>
      <c r="AB156" s="752" t="s">
        <v>242</v>
      </c>
    </row>
    <row r="157" spans="1:45" s="753" customFormat="1" ht="14.4" customHeight="1" thickBot="1" x14ac:dyDescent="0.3">
      <c r="A157" s="9" t="s">
        <v>357</v>
      </c>
      <c r="B157" s="1319">
        <v>150014</v>
      </c>
      <c r="C157" s="10">
        <v>8588005814089</v>
      </c>
      <c r="D157" s="1262" t="s">
        <v>553</v>
      </c>
      <c r="E157" s="240">
        <v>1150</v>
      </c>
      <c r="F157" s="185">
        <f>E157*1.23</f>
        <v>1414.5</v>
      </c>
      <c r="G157" s="308" t="s">
        <v>81</v>
      </c>
      <c r="H157" s="27" t="s">
        <v>81</v>
      </c>
      <c r="I157" s="27" t="s">
        <v>49</v>
      </c>
      <c r="J157" s="27" t="s">
        <v>50</v>
      </c>
      <c r="K157" s="27">
        <v>73090059</v>
      </c>
      <c r="L157" s="27" t="s">
        <v>51</v>
      </c>
      <c r="M157" s="749"/>
      <c r="N157" s="72">
        <v>1910</v>
      </c>
      <c r="O157" s="72">
        <v>990</v>
      </c>
      <c r="P157" s="749"/>
      <c r="Q157" s="27">
        <v>168</v>
      </c>
      <c r="R157" s="60">
        <f>Q157*0.9</f>
        <v>151.20000000000002</v>
      </c>
      <c r="S157" s="750" t="s">
        <v>61</v>
      </c>
      <c r="T157" s="733" t="s">
        <v>58</v>
      </c>
      <c r="U157" s="715" t="s">
        <v>73</v>
      </c>
      <c r="V157" s="42" t="s">
        <v>348</v>
      </c>
      <c r="W157" s="751">
        <v>46266</v>
      </c>
      <c r="X157" s="716"/>
      <c r="Y157" s="749">
        <v>1</v>
      </c>
      <c r="Z157" s="749">
        <v>1</v>
      </c>
      <c r="AA157" s="749" t="s">
        <v>55</v>
      </c>
      <c r="AB157" s="752" t="s">
        <v>242</v>
      </c>
    </row>
    <row r="158" spans="1:45" s="476" customFormat="1" ht="14.4" customHeight="1" thickBot="1" x14ac:dyDescent="0.3">
      <c r="A158" s="1053"/>
      <c r="B158" s="1320"/>
      <c r="C158" s="1055"/>
      <c r="D158" s="1120" t="s">
        <v>651</v>
      </c>
      <c r="E158" s="1184"/>
      <c r="F158" s="1184"/>
      <c r="G158" s="1185"/>
      <c r="H158" s="1185"/>
      <c r="I158" s="1053"/>
      <c r="J158" s="1053"/>
      <c r="K158" s="1053"/>
      <c r="L158" s="1053"/>
      <c r="M158" s="1053"/>
      <c r="N158" s="1186"/>
      <c r="O158" s="1186"/>
      <c r="P158" s="1053"/>
      <c r="Q158" s="1187"/>
      <c r="R158" s="1187"/>
      <c r="S158" s="1187"/>
      <c r="T158" s="1053"/>
      <c r="U158" s="1053"/>
      <c r="V158" s="1053"/>
      <c r="W158" s="1053"/>
      <c r="X158" s="1053"/>
      <c r="Y158" s="1053"/>
      <c r="Z158" s="1053"/>
      <c r="AA158" s="1053"/>
      <c r="AB158" s="1053"/>
    </row>
    <row r="159" spans="1:45" s="753" customFormat="1" ht="14.4" customHeight="1" x14ac:dyDescent="0.25">
      <c r="A159" s="9" t="s">
        <v>361</v>
      </c>
      <c r="B159" s="1319">
        <v>150022</v>
      </c>
      <c r="C159" s="10">
        <v>8588005814102</v>
      </c>
      <c r="D159" s="1262" t="s">
        <v>652</v>
      </c>
      <c r="E159" s="240">
        <v>800</v>
      </c>
      <c r="F159" s="185">
        <f>E159*1.23</f>
        <v>984</v>
      </c>
      <c r="G159" s="308" t="s">
        <v>81</v>
      </c>
      <c r="H159" s="27" t="s">
        <v>81</v>
      </c>
      <c r="I159" s="27" t="s">
        <v>49</v>
      </c>
      <c r="J159" s="27" t="s">
        <v>50</v>
      </c>
      <c r="K159" s="27">
        <v>73101000</v>
      </c>
      <c r="L159" s="27" t="s">
        <v>51</v>
      </c>
      <c r="M159" s="749"/>
      <c r="N159" s="72">
        <v>1460</v>
      </c>
      <c r="O159" s="72">
        <v>750</v>
      </c>
      <c r="P159" s="749"/>
      <c r="Q159" s="27">
        <v>93</v>
      </c>
      <c r="R159" s="60">
        <f>Q159*0.9</f>
        <v>83.7</v>
      </c>
      <c r="S159" s="750" t="s">
        <v>61</v>
      </c>
      <c r="T159" s="733" t="s">
        <v>58</v>
      </c>
      <c r="U159" s="715" t="s">
        <v>73</v>
      </c>
      <c r="V159" s="42" t="s">
        <v>348</v>
      </c>
      <c r="W159" s="751">
        <v>46266</v>
      </c>
      <c r="X159" s="716"/>
      <c r="Y159" s="749">
        <v>1</v>
      </c>
      <c r="Z159" s="749">
        <v>1</v>
      </c>
      <c r="AA159" s="749" t="s">
        <v>55</v>
      </c>
      <c r="AB159" s="752" t="s">
        <v>242</v>
      </c>
    </row>
    <row r="160" spans="1:45" s="753" customFormat="1" ht="14.4" customHeight="1" thickBot="1" x14ac:dyDescent="0.3">
      <c r="A160" s="9" t="s">
        <v>366</v>
      </c>
      <c r="B160" s="1319">
        <v>150027</v>
      </c>
      <c r="C160" s="10">
        <v>8588005815253</v>
      </c>
      <c r="D160" s="1262" t="s">
        <v>653</v>
      </c>
      <c r="E160" s="240">
        <v>2550</v>
      </c>
      <c r="F160" s="185">
        <f>E160*1.23</f>
        <v>3136.5</v>
      </c>
      <c r="G160" s="308" t="s">
        <v>81</v>
      </c>
      <c r="H160" s="27" t="s">
        <v>81</v>
      </c>
      <c r="I160" s="27" t="s">
        <v>49</v>
      </c>
      <c r="J160" s="27" t="s">
        <v>50</v>
      </c>
      <c r="K160" s="27">
        <v>73090059</v>
      </c>
      <c r="L160" s="27" t="s">
        <v>51</v>
      </c>
      <c r="M160" s="749"/>
      <c r="N160" s="72">
        <v>2182</v>
      </c>
      <c r="O160" s="72">
        <v>1400</v>
      </c>
      <c r="P160" s="749"/>
      <c r="Q160" s="27">
        <v>393</v>
      </c>
      <c r="R160" s="60">
        <f>Q160*0.9</f>
        <v>353.7</v>
      </c>
      <c r="S160" s="750" t="s">
        <v>61</v>
      </c>
      <c r="T160" s="733" t="s">
        <v>58</v>
      </c>
      <c r="U160" s="715" t="s">
        <v>73</v>
      </c>
      <c r="V160" s="42" t="s">
        <v>348</v>
      </c>
      <c r="W160" s="751">
        <v>46266</v>
      </c>
      <c r="X160" s="716"/>
      <c r="Y160" s="749">
        <v>1</v>
      </c>
      <c r="Z160" s="749">
        <v>1</v>
      </c>
      <c r="AA160" s="749" t="s">
        <v>55</v>
      </c>
      <c r="AB160" s="752" t="s">
        <v>242</v>
      </c>
    </row>
    <row r="161" spans="1:28" s="280" customFormat="1" ht="31.8" customHeight="1" thickBot="1" x14ac:dyDescent="0.35">
      <c r="A161" s="1264"/>
      <c r="B161" s="1326"/>
      <c r="C161" s="1265"/>
      <c r="D161" s="1266" t="s">
        <v>238</v>
      </c>
      <c r="E161" s="1267"/>
      <c r="F161" s="1268"/>
      <c r="G161" s="1265"/>
      <c r="H161" s="1265"/>
      <c r="I161" s="1269"/>
      <c r="J161" s="1269"/>
      <c r="K161" s="1269"/>
      <c r="L161" s="1269"/>
      <c r="M161" s="1269"/>
      <c r="N161" s="1270"/>
      <c r="O161" s="1270"/>
      <c r="P161" s="1269"/>
      <c r="Q161" s="1269"/>
      <c r="R161" s="1269"/>
      <c r="S161" s="1269"/>
      <c r="T161" s="1269"/>
      <c r="U161" s="1269"/>
      <c r="V161" s="1269"/>
      <c r="W161" s="1269"/>
      <c r="X161" s="1269"/>
      <c r="Y161" s="1269"/>
      <c r="Z161" s="1269"/>
      <c r="AA161" s="1269"/>
      <c r="AB161" s="1271"/>
    </row>
    <row r="162" spans="1:28" s="280" customFormat="1" ht="17.399999999999999" customHeight="1" thickBot="1" x14ac:dyDescent="0.3">
      <c r="A162" s="1272"/>
      <c r="B162" s="1274"/>
      <c r="C162" s="1274"/>
      <c r="D162" s="1291" t="s">
        <v>231</v>
      </c>
      <c r="E162" s="1275"/>
      <c r="F162" s="1275"/>
      <c r="G162" s="1276"/>
      <c r="H162" s="1277"/>
      <c r="I162" s="1273"/>
      <c r="J162" s="1273"/>
      <c r="K162" s="1273"/>
      <c r="L162" s="1273"/>
      <c r="M162" s="1278"/>
      <c r="N162" s="1279"/>
      <c r="O162" s="1279"/>
      <c r="P162" s="1278"/>
      <c r="Q162" s="1280"/>
      <c r="R162" s="1280"/>
      <c r="S162" s="1278"/>
      <c r="T162" s="1278"/>
      <c r="U162" s="1281"/>
      <c r="V162" s="1282"/>
      <c r="W162" s="1283"/>
      <c r="X162" s="1283"/>
      <c r="Y162" s="1284"/>
      <c r="Z162" s="1284"/>
      <c r="AA162" s="1284"/>
      <c r="AB162" s="1285"/>
    </row>
    <row r="163" spans="1:28" s="332" customFormat="1" x14ac:dyDescent="0.25">
      <c r="A163" s="630" t="s">
        <v>232</v>
      </c>
      <c r="B163" s="282">
        <v>100127</v>
      </c>
      <c r="C163" s="282">
        <v>3800035716986</v>
      </c>
      <c r="D163" s="630" t="s">
        <v>563</v>
      </c>
      <c r="E163" s="1671">
        <v>1920</v>
      </c>
      <c r="F163" s="188">
        <f t="shared" ref="F163:F166" si="39">E163*1.23</f>
        <v>2361.6</v>
      </c>
      <c r="G163" s="936" t="s">
        <v>236</v>
      </c>
      <c r="H163" s="937">
        <v>2.1</v>
      </c>
      <c r="I163" s="281" t="s">
        <v>49</v>
      </c>
      <c r="J163" s="281" t="s">
        <v>50</v>
      </c>
      <c r="K163" s="281">
        <v>84191900</v>
      </c>
      <c r="L163" s="281" t="s">
        <v>51</v>
      </c>
      <c r="M163" s="281">
        <v>484</v>
      </c>
      <c r="N163" s="591">
        <v>1170</v>
      </c>
      <c r="O163" s="591">
        <v>462</v>
      </c>
      <c r="P163" s="281"/>
      <c r="Q163" s="283">
        <v>27</v>
      </c>
      <c r="R163" s="282">
        <v>36</v>
      </c>
      <c r="S163" s="286" t="s">
        <v>52</v>
      </c>
      <c r="T163" s="995" t="s">
        <v>159</v>
      </c>
      <c r="U163" s="284" t="s">
        <v>237</v>
      </c>
      <c r="V163" s="631" t="s">
        <v>61</v>
      </c>
      <c r="W163" s="285">
        <v>46266</v>
      </c>
      <c r="X163" s="285"/>
      <c r="Y163" s="632">
        <v>1</v>
      </c>
      <c r="Z163" s="632">
        <v>1</v>
      </c>
      <c r="AA163" s="632" t="s">
        <v>55</v>
      </c>
      <c r="AB163" s="633" t="s">
        <v>242</v>
      </c>
    </row>
    <row r="164" spans="1:28" s="332" customFormat="1" x14ac:dyDescent="0.25">
      <c r="A164" s="630" t="s">
        <v>233</v>
      </c>
      <c r="B164" s="282">
        <v>100128</v>
      </c>
      <c r="C164" s="282">
        <v>3800035716993</v>
      </c>
      <c r="D164" s="630" t="s">
        <v>564</v>
      </c>
      <c r="E164" s="1671">
        <v>2020</v>
      </c>
      <c r="F164" s="188">
        <f t="shared" si="39"/>
        <v>2484.6</v>
      </c>
      <c r="G164" s="936" t="s">
        <v>236</v>
      </c>
      <c r="H164" s="937">
        <v>2.1</v>
      </c>
      <c r="I164" s="281" t="s">
        <v>49</v>
      </c>
      <c r="J164" s="281" t="s">
        <v>50</v>
      </c>
      <c r="K164" s="281">
        <v>84191900</v>
      </c>
      <c r="L164" s="281" t="s">
        <v>51</v>
      </c>
      <c r="M164" s="281">
        <v>484</v>
      </c>
      <c r="N164" s="591">
        <v>1170</v>
      </c>
      <c r="O164" s="591">
        <v>462</v>
      </c>
      <c r="P164" s="281"/>
      <c r="Q164" s="283">
        <v>27</v>
      </c>
      <c r="R164" s="282">
        <v>45</v>
      </c>
      <c r="S164" s="286" t="s">
        <v>52</v>
      </c>
      <c r="T164" s="49" t="s">
        <v>159</v>
      </c>
      <c r="U164" s="284" t="s">
        <v>237</v>
      </c>
      <c r="V164" s="631" t="s">
        <v>61</v>
      </c>
      <c r="W164" s="285">
        <v>46266</v>
      </c>
      <c r="X164" s="285"/>
      <c r="Y164" s="632">
        <v>1</v>
      </c>
      <c r="Z164" s="632">
        <v>1</v>
      </c>
      <c r="AA164" s="632" t="s">
        <v>55</v>
      </c>
      <c r="AB164" s="633" t="s">
        <v>242</v>
      </c>
    </row>
    <row r="165" spans="1:28" s="332" customFormat="1" x14ac:dyDescent="0.25">
      <c r="A165" s="630" t="s">
        <v>234</v>
      </c>
      <c r="B165" s="282">
        <v>100129</v>
      </c>
      <c r="C165" s="282">
        <v>3800035717006</v>
      </c>
      <c r="D165" s="630" t="s">
        <v>565</v>
      </c>
      <c r="E165" s="1671">
        <v>2020</v>
      </c>
      <c r="F165" s="188">
        <f t="shared" si="39"/>
        <v>2484.6</v>
      </c>
      <c r="G165" s="936" t="s">
        <v>236</v>
      </c>
      <c r="H165" s="937">
        <v>2.1</v>
      </c>
      <c r="I165" s="281" t="s">
        <v>49</v>
      </c>
      <c r="J165" s="281" t="s">
        <v>50</v>
      </c>
      <c r="K165" s="281">
        <v>84191900</v>
      </c>
      <c r="L165" s="281" t="s">
        <v>51</v>
      </c>
      <c r="M165" s="281">
        <v>484</v>
      </c>
      <c r="N165" s="591">
        <v>1420</v>
      </c>
      <c r="O165" s="591">
        <v>462</v>
      </c>
      <c r="P165" s="281"/>
      <c r="Q165" s="283">
        <v>27</v>
      </c>
      <c r="R165" s="282">
        <v>43</v>
      </c>
      <c r="S165" s="286" t="s">
        <v>52</v>
      </c>
      <c r="T165" s="49" t="s">
        <v>159</v>
      </c>
      <c r="U165" s="284" t="s">
        <v>237</v>
      </c>
      <c r="V165" s="631" t="s">
        <v>61</v>
      </c>
      <c r="W165" s="285">
        <v>46266</v>
      </c>
      <c r="X165" s="285"/>
      <c r="Y165" s="632">
        <v>1</v>
      </c>
      <c r="Z165" s="632">
        <v>1</v>
      </c>
      <c r="AA165" s="632" t="s">
        <v>55</v>
      </c>
      <c r="AB165" s="633" t="s">
        <v>242</v>
      </c>
    </row>
    <row r="166" spans="1:28" s="332" customFormat="1" ht="14.4" thickBot="1" x14ac:dyDescent="0.3">
      <c r="A166" s="634" t="s">
        <v>235</v>
      </c>
      <c r="B166" s="636">
        <v>100133</v>
      </c>
      <c r="C166" s="636">
        <v>3800035717013</v>
      </c>
      <c r="D166" s="630" t="s">
        <v>566</v>
      </c>
      <c r="E166" s="1677">
        <v>2120</v>
      </c>
      <c r="F166" s="188">
        <f t="shared" si="39"/>
        <v>2607.6</v>
      </c>
      <c r="G166" s="938" t="s">
        <v>236</v>
      </c>
      <c r="H166" s="939">
        <v>2.1</v>
      </c>
      <c r="I166" s="635" t="s">
        <v>49</v>
      </c>
      <c r="J166" s="635" t="s">
        <v>50</v>
      </c>
      <c r="K166" s="635">
        <v>84191900</v>
      </c>
      <c r="L166" s="635" t="s">
        <v>51</v>
      </c>
      <c r="M166" s="635">
        <v>484</v>
      </c>
      <c r="N166" s="637">
        <v>1420</v>
      </c>
      <c r="O166" s="637">
        <v>462</v>
      </c>
      <c r="P166" s="635"/>
      <c r="Q166" s="638">
        <v>27</v>
      </c>
      <c r="R166" s="636">
        <v>55</v>
      </c>
      <c r="S166" s="639" t="s">
        <v>52</v>
      </c>
      <c r="T166" s="996" t="s">
        <v>159</v>
      </c>
      <c r="U166" s="640" t="s">
        <v>237</v>
      </c>
      <c r="V166" s="641" t="s">
        <v>61</v>
      </c>
      <c r="W166" s="642">
        <v>46266</v>
      </c>
      <c r="X166" s="642"/>
      <c r="Y166" s="643">
        <v>1</v>
      </c>
      <c r="Z166" s="643">
        <v>1</v>
      </c>
      <c r="AA166" s="643" t="s">
        <v>55</v>
      </c>
      <c r="AB166" s="644" t="s">
        <v>242</v>
      </c>
    </row>
    <row r="167" spans="1:28" ht="29.7" customHeight="1" thickBot="1" x14ac:dyDescent="0.3">
      <c r="A167" s="1216"/>
      <c r="B167" s="1327"/>
      <c r="C167" s="1217"/>
      <c r="D167" s="1218" t="s">
        <v>294</v>
      </c>
      <c r="E167" s="1524"/>
      <c r="F167" s="1219"/>
      <c r="G167" s="1220"/>
      <c r="H167" s="1221"/>
      <c r="I167" s="1221"/>
      <c r="J167" s="1221"/>
      <c r="K167" s="1221"/>
      <c r="L167" s="1221"/>
      <c r="M167" s="1221"/>
      <c r="N167" s="1222"/>
      <c r="O167" s="1222"/>
      <c r="P167" s="1221"/>
      <c r="Q167" s="1223"/>
      <c r="R167" s="1223"/>
      <c r="S167" s="1221"/>
      <c r="T167" s="1221"/>
      <c r="U167" s="1221"/>
      <c r="V167" s="1224"/>
      <c r="W167" s="1224"/>
      <c r="X167" s="1224"/>
      <c r="Y167" s="1221"/>
      <c r="Z167" s="1221"/>
      <c r="AA167" s="1221"/>
      <c r="AB167" s="1225"/>
    </row>
    <row r="168" spans="1:28" ht="17.399999999999999" customHeight="1" thickBot="1" x14ac:dyDescent="0.3">
      <c r="A168" s="1226"/>
      <c r="B168" s="1228"/>
      <c r="C168" s="1228"/>
      <c r="D168" s="1289" t="s">
        <v>295</v>
      </c>
      <c r="E168" s="1229"/>
      <c r="F168" s="1229"/>
      <c r="G168" s="1227"/>
      <c r="H168" s="1227"/>
      <c r="I168" s="1227"/>
      <c r="J168" s="1227"/>
      <c r="K168" s="1227"/>
      <c r="L168" s="1230"/>
      <c r="M168" s="1227"/>
      <c r="N168" s="1231"/>
      <c r="O168" s="1232"/>
      <c r="P168" s="1233"/>
      <c r="Q168" s="1227"/>
      <c r="R168" s="1227"/>
      <c r="S168" s="1227"/>
      <c r="T168" s="1234"/>
      <c r="U168" s="1235"/>
      <c r="V168" s="1236"/>
      <c r="W168" s="1230"/>
      <c r="X168" s="1230"/>
      <c r="Y168" s="1230"/>
      <c r="Z168" s="1237"/>
      <c r="AA168" s="1221"/>
      <c r="AB168" s="1225"/>
    </row>
    <row r="169" spans="1:28" s="84" customFormat="1" ht="17.7" customHeight="1" thickBot="1" x14ac:dyDescent="0.3">
      <c r="A169" s="241" t="s">
        <v>329</v>
      </c>
      <c r="B169" s="39" t="s">
        <v>388</v>
      </c>
      <c r="C169" s="39">
        <v>5906564220258</v>
      </c>
      <c r="D169" s="38" t="s">
        <v>332</v>
      </c>
      <c r="E169" s="712">
        <v>7400</v>
      </c>
      <c r="F169" s="187">
        <f t="shared" ref="F169:F186" si="40">E169*1.23</f>
        <v>9102</v>
      </c>
      <c r="G169" s="940" t="s">
        <v>59</v>
      </c>
      <c r="H169" s="941">
        <v>2.1</v>
      </c>
      <c r="I169" s="55" t="s">
        <v>49</v>
      </c>
      <c r="J169" s="55" t="s">
        <v>50</v>
      </c>
      <c r="K169" s="55">
        <v>84191900</v>
      </c>
      <c r="L169" s="354" t="s">
        <v>56</v>
      </c>
      <c r="M169" s="55"/>
      <c r="N169" s="61"/>
      <c r="O169" s="61"/>
      <c r="P169" s="55"/>
      <c r="Q169" s="55">
        <f>R169*1.1</f>
        <v>130.9</v>
      </c>
      <c r="R169" s="55">
        <v>119</v>
      </c>
      <c r="S169" s="61" t="s">
        <v>334</v>
      </c>
      <c r="T169" s="32"/>
      <c r="U169" s="55" t="s">
        <v>76</v>
      </c>
      <c r="V169" s="1" t="s">
        <v>296</v>
      </c>
      <c r="W169" s="540">
        <v>46266</v>
      </c>
      <c r="X169" s="55"/>
      <c r="Y169" s="55">
        <v>1</v>
      </c>
      <c r="Z169" s="55">
        <v>1</v>
      </c>
      <c r="AA169" s="55" t="s">
        <v>297</v>
      </c>
      <c r="AB169" s="686" t="s">
        <v>242</v>
      </c>
    </row>
    <row r="170" spans="1:28" s="84" customFormat="1" ht="17.7" customHeight="1" thickBot="1" x14ac:dyDescent="0.3">
      <c r="A170" s="241" t="s">
        <v>330</v>
      </c>
      <c r="B170" s="39" t="s">
        <v>389</v>
      </c>
      <c r="C170" s="39">
        <v>5906564220265</v>
      </c>
      <c r="D170" s="38" t="s">
        <v>333</v>
      </c>
      <c r="E170" s="713">
        <v>9100</v>
      </c>
      <c r="F170" s="187">
        <f t="shared" si="40"/>
        <v>11193</v>
      </c>
      <c r="G170" s="940" t="s">
        <v>59</v>
      </c>
      <c r="H170" s="941">
        <v>2.1</v>
      </c>
      <c r="I170" s="55" t="s">
        <v>49</v>
      </c>
      <c r="J170" s="55" t="s">
        <v>50</v>
      </c>
      <c r="K170" s="55">
        <v>84191900</v>
      </c>
      <c r="L170" s="354" t="s">
        <v>56</v>
      </c>
      <c r="M170" s="55"/>
      <c r="N170" s="61"/>
      <c r="O170" s="61"/>
      <c r="P170" s="353"/>
      <c r="Q170" s="55">
        <f t="shared" ref="Q170:Q171" si="41">R170*1.1</f>
        <v>177.10000000000002</v>
      </c>
      <c r="R170" s="353">
        <v>161</v>
      </c>
      <c r="S170" s="61" t="s">
        <v>334</v>
      </c>
      <c r="T170" s="32"/>
      <c r="U170" s="55" t="s">
        <v>76</v>
      </c>
      <c r="V170" s="1" t="s">
        <v>296</v>
      </c>
      <c r="W170" s="540">
        <v>46266</v>
      </c>
      <c r="X170" s="353"/>
      <c r="Y170" s="55">
        <v>1</v>
      </c>
      <c r="Z170" s="55">
        <v>1</v>
      </c>
      <c r="AA170" s="55" t="s">
        <v>297</v>
      </c>
      <c r="AB170" s="686" t="s">
        <v>242</v>
      </c>
    </row>
    <row r="171" spans="1:28" s="84" customFormat="1" ht="17.7" customHeight="1" thickBot="1" x14ac:dyDescent="0.3">
      <c r="A171" s="241" t="s">
        <v>331</v>
      </c>
      <c r="B171" s="39" t="s">
        <v>390</v>
      </c>
      <c r="C171" s="39">
        <v>5906564220272</v>
      </c>
      <c r="D171" s="38" t="s">
        <v>336</v>
      </c>
      <c r="E171" s="713">
        <v>10400</v>
      </c>
      <c r="F171" s="187">
        <f t="shared" si="40"/>
        <v>12792</v>
      </c>
      <c r="G171" s="940" t="s">
        <v>59</v>
      </c>
      <c r="H171" s="941">
        <v>2.1</v>
      </c>
      <c r="I171" s="55" t="s">
        <v>49</v>
      </c>
      <c r="J171" s="55" t="s">
        <v>50</v>
      </c>
      <c r="K171" s="55">
        <v>84191900</v>
      </c>
      <c r="L171" s="354" t="s">
        <v>56</v>
      </c>
      <c r="M171" s="55"/>
      <c r="N171" s="61"/>
      <c r="O171" s="61"/>
      <c r="P171" s="353"/>
      <c r="Q171" s="55">
        <f t="shared" si="41"/>
        <v>207.9</v>
      </c>
      <c r="R171" s="353">
        <v>189</v>
      </c>
      <c r="S171" s="61" t="s">
        <v>334</v>
      </c>
      <c r="T171" s="32"/>
      <c r="U171" s="55" t="s">
        <v>76</v>
      </c>
      <c r="V171" s="1" t="s">
        <v>296</v>
      </c>
      <c r="W171" s="540">
        <v>46266</v>
      </c>
      <c r="X171" s="353"/>
      <c r="Y171" s="55">
        <v>1</v>
      </c>
      <c r="Z171" s="55">
        <v>1</v>
      </c>
      <c r="AA171" s="55" t="s">
        <v>297</v>
      </c>
      <c r="AB171" s="686" t="s">
        <v>242</v>
      </c>
    </row>
    <row r="172" spans="1:28" s="332" customFormat="1" ht="17.7" customHeight="1" thickBot="1" x14ac:dyDescent="0.3">
      <c r="A172" s="473" t="s">
        <v>345</v>
      </c>
      <c r="B172" s="486">
        <v>222001</v>
      </c>
      <c r="C172" s="486">
        <v>5906564000683</v>
      </c>
      <c r="D172" s="645" t="s">
        <v>346</v>
      </c>
      <c r="E172" s="1525">
        <v>4300</v>
      </c>
      <c r="F172" s="188">
        <f t="shared" si="40"/>
        <v>5289</v>
      </c>
      <c r="G172" s="942" t="s">
        <v>59</v>
      </c>
      <c r="H172" s="649">
        <v>2.1</v>
      </c>
      <c r="I172" s="325" t="s">
        <v>49</v>
      </c>
      <c r="J172" s="325" t="s">
        <v>50</v>
      </c>
      <c r="K172" s="325">
        <v>84191900</v>
      </c>
      <c r="L172" s="646" t="s">
        <v>56</v>
      </c>
      <c r="M172" s="325">
        <v>800</v>
      </c>
      <c r="N172" s="647">
        <v>120</v>
      </c>
      <c r="O172" s="647"/>
      <c r="P172" s="325"/>
      <c r="Q172" s="325">
        <v>128.88</v>
      </c>
      <c r="R172" s="325">
        <v>116</v>
      </c>
      <c r="S172" s="647" t="s">
        <v>347</v>
      </c>
      <c r="T172" s="325" t="s">
        <v>80</v>
      </c>
      <c r="U172" s="325" t="s">
        <v>76</v>
      </c>
      <c r="V172" s="628" t="s">
        <v>296</v>
      </c>
      <c r="W172" s="650">
        <v>46266</v>
      </c>
      <c r="X172" s="325"/>
      <c r="Y172" s="325">
        <v>1</v>
      </c>
      <c r="Z172" s="325">
        <v>1</v>
      </c>
      <c r="AA172" s="325" t="s">
        <v>297</v>
      </c>
      <c r="AB172" s="648" t="s">
        <v>242</v>
      </c>
    </row>
    <row r="173" spans="1:28" s="332" customFormat="1" ht="17.7" customHeight="1" thickBot="1" x14ac:dyDescent="0.3">
      <c r="A173" s="1226"/>
      <c r="B173" s="1228"/>
      <c r="C173" s="1228"/>
      <c r="D173" s="1290" t="s">
        <v>400</v>
      </c>
      <c r="E173" s="1229"/>
      <c r="F173" s="1229"/>
      <c r="G173" s="1227"/>
      <c r="H173" s="1227"/>
      <c r="I173" s="1227"/>
      <c r="J173" s="1227"/>
      <c r="K173" s="1227"/>
      <c r="L173" s="1230"/>
      <c r="M173" s="1227"/>
      <c r="N173" s="1231"/>
      <c r="O173" s="1232"/>
      <c r="P173" s="1233"/>
      <c r="Q173" s="1227"/>
      <c r="R173" s="1227"/>
      <c r="S173" s="1227"/>
      <c r="T173" s="1234"/>
      <c r="U173" s="1235"/>
      <c r="V173" s="1236"/>
      <c r="W173" s="1230"/>
      <c r="X173" s="1230"/>
      <c r="Y173" s="1230"/>
      <c r="Z173" s="1237"/>
      <c r="AA173" s="1221"/>
      <c r="AB173" s="1225"/>
    </row>
    <row r="174" spans="1:28" s="332" customFormat="1" ht="17.7" customHeight="1" thickBot="1" x14ac:dyDescent="0.3">
      <c r="A174" s="866" t="s">
        <v>401</v>
      </c>
      <c r="B174" s="486">
        <v>222017</v>
      </c>
      <c r="C174" s="325"/>
      <c r="D174" s="645" t="s">
        <v>402</v>
      </c>
      <c r="E174" s="712">
        <v>7700</v>
      </c>
      <c r="F174" s="188">
        <f t="shared" si="40"/>
        <v>9471</v>
      </c>
      <c r="G174" s="943" t="s">
        <v>59</v>
      </c>
      <c r="H174" s="649">
        <v>2.1</v>
      </c>
      <c r="I174" s="325" t="s">
        <v>49</v>
      </c>
      <c r="J174" s="325" t="s">
        <v>50</v>
      </c>
      <c r="K174" s="325">
        <v>84191900</v>
      </c>
      <c r="L174" s="646" t="s">
        <v>56</v>
      </c>
      <c r="M174" s="325"/>
      <c r="N174" s="325"/>
      <c r="O174" s="325"/>
      <c r="P174" s="325"/>
      <c r="Q174" s="325"/>
      <c r="R174" s="325"/>
      <c r="S174" s="647" t="s">
        <v>403</v>
      </c>
      <c r="T174" s="325" t="s">
        <v>80</v>
      </c>
      <c r="U174" s="325" t="s">
        <v>76</v>
      </c>
      <c r="V174" s="628" t="s">
        <v>296</v>
      </c>
      <c r="W174" s="285">
        <v>46266</v>
      </c>
      <c r="X174" s="325"/>
      <c r="Y174" s="325"/>
      <c r="Z174" s="325"/>
      <c r="AA174" s="325"/>
      <c r="AB174" s="325"/>
    </row>
    <row r="175" spans="1:28" s="332" customFormat="1" ht="17.7" customHeight="1" thickBot="1" x14ac:dyDescent="0.3">
      <c r="A175" s="867" t="s">
        <v>404</v>
      </c>
      <c r="B175" s="486">
        <v>222018</v>
      </c>
      <c r="C175" s="325"/>
      <c r="D175" s="645" t="s">
        <v>405</v>
      </c>
      <c r="E175" s="712">
        <v>9500</v>
      </c>
      <c r="F175" s="188">
        <f t="shared" si="40"/>
        <v>11685</v>
      </c>
      <c r="G175" s="943" t="s">
        <v>59</v>
      </c>
      <c r="H175" s="649">
        <v>2.1</v>
      </c>
      <c r="I175" s="325" t="s">
        <v>49</v>
      </c>
      <c r="J175" s="325" t="s">
        <v>50</v>
      </c>
      <c r="K175" s="325">
        <v>84191900</v>
      </c>
      <c r="L175" s="646" t="s">
        <v>56</v>
      </c>
      <c r="M175" s="325"/>
      <c r="N175" s="325"/>
      <c r="O175" s="325"/>
      <c r="P175" s="325"/>
      <c r="Q175" s="325"/>
      <c r="R175" s="325"/>
      <c r="S175" s="647" t="s">
        <v>403</v>
      </c>
      <c r="T175" s="325" t="s">
        <v>80</v>
      </c>
      <c r="U175" s="325" t="s">
        <v>76</v>
      </c>
      <c r="V175" s="628" t="s">
        <v>296</v>
      </c>
      <c r="W175" s="285">
        <v>46266</v>
      </c>
      <c r="X175" s="325"/>
      <c r="Y175" s="325"/>
      <c r="Z175" s="325"/>
      <c r="AA175" s="325"/>
      <c r="AB175" s="325"/>
    </row>
    <row r="176" spans="1:28" s="332" customFormat="1" ht="17.7" customHeight="1" thickBot="1" x14ac:dyDescent="0.3">
      <c r="A176" s="868" t="s">
        <v>406</v>
      </c>
      <c r="B176" s="1328">
        <v>222019</v>
      </c>
      <c r="C176" s="869"/>
      <c r="D176" s="645" t="s">
        <v>407</v>
      </c>
      <c r="E176" s="1526">
        <v>11000</v>
      </c>
      <c r="F176" s="188">
        <f t="shared" si="40"/>
        <v>13530</v>
      </c>
      <c r="G176" s="943" t="s">
        <v>59</v>
      </c>
      <c r="H176" s="649">
        <v>2.1</v>
      </c>
      <c r="I176" s="325" t="s">
        <v>49</v>
      </c>
      <c r="J176" s="325" t="s">
        <v>50</v>
      </c>
      <c r="K176" s="325">
        <v>84191900</v>
      </c>
      <c r="L176" s="646" t="s">
        <v>56</v>
      </c>
      <c r="M176" s="869"/>
      <c r="N176" s="869"/>
      <c r="O176" s="869"/>
      <c r="P176" s="869"/>
      <c r="Q176" s="869"/>
      <c r="R176" s="869"/>
      <c r="S176" s="647" t="s">
        <v>403</v>
      </c>
      <c r="T176" s="325" t="s">
        <v>80</v>
      </c>
      <c r="U176" s="325" t="s">
        <v>76</v>
      </c>
      <c r="V176" s="628" t="s">
        <v>296</v>
      </c>
      <c r="W176" s="285">
        <v>46266</v>
      </c>
      <c r="X176" s="869"/>
      <c r="Y176" s="869"/>
      <c r="Z176" s="869"/>
      <c r="AA176" s="869"/>
      <c r="AB176" s="869"/>
    </row>
    <row r="177" spans="1:28" s="91" customFormat="1" ht="17.7" customHeight="1" thickBot="1" x14ac:dyDescent="0.3">
      <c r="A177" s="1226"/>
      <c r="B177" s="1228"/>
      <c r="C177" s="1228"/>
      <c r="D177" s="1289" t="s">
        <v>567</v>
      </c>
      <c r="E177" s="1238"/>
      <c r="F177" s="1238"/>
      <c r="G177" s="1239"/>
      <c r="H177" s="1239"/>
      <c r="I177" s="1239"/>
      <c r="J177" s="1239"/>
      <c r="K177" s="1239"/>
      <c r="L177" s="1240"/>
      <c r="M177" s="1239"/>
      <c r="N177" s="1241"/>
      <c r="O177" s="1242"/>
      <c r="P177" s="1243"/>
      <c r="Q177" s="1239"/>
      <c r="R177" s="1239"/>
      <c r="S177" s="1239"/>
      <c r="T177" s="1244"/>
      <c r="U177" s="1245"/>
      <c r="V177" s="1236"/>
      <c r="W177" s="1230"/>
      <c r="X177" s="1230"/>
      <c r="Y177" s="1230"/>
      <c r="Z177" s="1237"/>
      <c r="AA177" s="1221"/>
      <c r="AB177" s="1225"/>
    </row>
    <row r="178" spans="1:28" s="89" customFormat="1" ht="16.2" customHeight="1" thickBot="1" x14ac:dyDescent="0.3">
      <c r="A178" s="36" t="s">
        <v>298</v>
      </c>
      <c r="B178" s="37">
        <v>222003</v>
      </c>
      <c r="C178" s="37">
        <v>5906564001529</v>
      </c>
      <c r="D178" s="261" t="s">
        <v>568</v>
      </c>
      <c r="E178" s="1527">
        <v>550</v>
      </c>
      <c r="F178" s="188">
        <f t="shared" si="40"/>
        <v>676.5</v>
      </c>
      <c r="G178" s="944" t="s">
        <v>81</v>
      </c>
      <c r="H178" s="945" t="s">
        <v>81</v>
      </c>
      <c r="I178" s="871" t="s">
        <v>49</v>
      </c>
      <c r="J178" s="871" t="s">
        <v>150</v>
      </c>
      <c r="K178" s="876">
        <v>73101000</v>
      </c>
      <c r="L178" s="871" t="s">
        <v>56</v>
      </c>
      <c r="M178" s="882"/>
      <c r="N178" s="872">
        <v>906</v>
      </c>
      <c r="O178" s="873">
        <v>595</v>
      </c>
      <c r="P178" s="882"/>
      <c r="Q178" s="874">
        <f>R178/0.9</f>
        <v>53.333333333333329</v>
      </c>
      <c r="R178" s="875">
        <v>48</v>
      </c>
      <c r="S178" s="871" t="s">
        <v>52</v>
      </c>
      <c r="T178" s="325" t="s">
        <v>80</v>
      </c>
      <c r="U178" s="876" t="s">
        <v>76</v>
      </c>
      <c r="V178" s="51" t="s">
        <v>296</v>
      </c>
      <c r="W178" s="285">
        <v>46266</v>
      </c>
      <c r="X178" s="46"/>
      <c r="Y178" s="871">
        <v>1</v>
      </c>
      <c r="Z178" s="871">
        <v>1</v>
      </c>
      <c r="AA178" s="871" t="s">
        <v>297</v>
      </c>
      <c r="AB178" s="651" t="s">
        <v>242</v>
      </c>
    </row>
    <row r="179" spans="1:28" s="91" customFormat="1" ht="17.7" customHeight="1" thickBot="1" x14ac:dyDescent="0.3">
      <c r="A179" s="1226"/>
      <c r="B179" s="1228"/>
      <c r="C179" s="1246"/>
      <c r="D179" s="1289" t="s">
        <v>569</v>
      </c>
      <c r="E179" s="1247"/>
      <c r="F179" s="1247"/>
      <c r="G179" s="1239"/>
      <c r="H179" s="1239"/>
      <c r="I179" s="1239"/>
      <c r="J179" s="1239"/>
      <c r="K179" s="1239"/>
      <c r="L179" s="1240"/>
      <c r="M179" s="1239"/>
      <c r="N179" s="1241"/>
      <c r="O179" s="1242"/>
      <c r="P179" s="1243"/>
      <c r="Q179" s="1239"/>
      <c r="R179" s="1239"/>
      <c r="S179" s="1239"/>
      <c r="T179" s="1248"/>
      <c r="U179" s="1245"/>
      <c r="V179" s="1236"/>
      <c r="W179" s="1249"/>
      <c r="X179" s="1230"/>
      <c r="Y179" s="1230"/>
      <c r="Z179" s="1237"/>
      <c r="AA179" s="1221"/>
      <c r="AB179" s="1225"/>
    </row>
    <row r="180" spans="1:28" s="84" customFormat="1" ht="17.7" customHeight="1" thickBot="1" x14ac:dyDescent="0.3">
      <c r="A180" s="645" t="s">
        <v>830</v>
      </c>
      <c r="B180" s="1377">
        <v>222004</v>
      </c>
      <c r="C180" s="486">
        <v>5906564002342</v>
      </c>
      <c r="D180" s="870" t="s">
        <v>831</v>
      </c>
      <c r="E180" s="1678">
        <v>1270</v>
      </c>
      <c r="F180" s="1378">
        <f t="shared" ref="F180:F181" si="42">E180*1.2</f>
        <v>1524</v>
      </c>
      <c r="G180" s="546" t="s">
        <v>81</v>
      </c>
      <c r="H180" s="44" t="s">
        <v>81</v>
      </c>
      <c r="I180" s="44" t="s">
        <v>49</v>
      </c>
      <c r="J180" s="44" t="s">
        <v>150</v>
      </c>
      <c r="K180" s="44">
        <v>84191900</v>
      </c>
      <c r="L180" s="44" t="s">
        <v>56</v>
      </c>
      <c r="M180" s="1325"/>
      <c r="N180" s="647">
        <v>1610</v>
      </c>
      <c r="O180" s="1379">
        <v>595</v>
      </c>
      <c r="P180" s="1380">
        <v>2.1</v>
      </c>
      <c r="Q180" s="660">
        <f t="shared" ref="Q180:Q181" si="43">R180/0.9</f>
        <v>113.33333333333333</v>
      </c>
      <c r="R180" s="628">
        <v>102</v>
      </c>
      <c r="S180" s="646" t="s">
        <v>65</v>
      </c>
      <c r="T180" s="325" t="s">
        <v>80</v>
      </c>
      <c r="U180" s="773" t="s">
        <v>76</v>
      </c>
      <c r="V180" s="627" t="s">
        <v>296</v>
      </c>
      <c r="W180" s="650">
        <v>46266</v>
      </c>
      <c r="X180" s="46"/>
      <c r="Y180" s="44">
        <v>1</v>
      </c>
      <c r="Z180" s="44">
        <v>1</v>
      </c>
      <c r="AA180" s="44" t="s">
        <v>297</v>
      </c>
      <c r="AB180" s="881" t="s">
        <v>242</v>
      </c>
    </row>
    <row r="181" spans="1:28" s="84" customFormat="1" ht="17.7" customHeight="1" thickBot="1" x14ac:dyDescent="0.3">
      <c r="A181" s="36" t="s">
        <v>832</v>
      </c>
      <c r="B181" s="1377">
        <v>222005</v>
      </c>
      <c r="C181" s="37">
        <v>5906564002359</v>
      </c>
      <c r="D181" s="870" t="s">
        <v>833</v>
      </c>
      <c r="E181" s="1676">
        <v>1420</v>
      </c>
      <c r="F181" s="1378">
        <f t="shared" si="42"/>
        <v>1704</v>
      </c>
      <c r="G181" s="546" t="s">
        <v>81</v>
      </c>
      <c r="H181" s="44" t="s">
        <v>81</v>
      </c>
      <c r="I181" s="44" t="s">
        <v>49</v>
      </c>
      <c r="J181" s="44" t="s">
        <v>150</v>
      </c>
      <c r="K181" s="44">
        <v>84191900</v>
      </c>
      <c r="L181" s="44" t="s">
        <v>56</v>
      </c>
      <c r="M181" s="1325"/>
      <c r="N181" s="71">
        <v>1615</v>
      </c>
      <c r="O181" s="613">
        <v>695</v>
      </c>
      <c r="P181" s="70">
        <v>2.6</v>
      </c>
      <c r="Q181" s="48">
        <f t="shared" si="43"/>
        <v>131.11111111111111</v>
      </c>
      <c r="R181" s="51">
        <v>118</v>
      </c>
      <c r="S181" s="232" t="s">
        <v>61</v>
      </c>
      <c r="T181" s="325" t="s">
        <v>80</v>
      </c>
      <c r="U181" s="773" t="s">
        <v>76</v>
      </c>
      <c r="V181" s="627" t="s">
        <v>296</v>
      </c>
      <c r="W181" s="45">
        <v>46266</v>
      </c>
      <c r="X181" s="46"/>
      <c r="Y181" s="44">
        <v>1</v>
      </c>
      <c r="Z181" s="44">
        <v>1</v>
      </c>
      <c r="AA181" s="44" t="s">
        <v>297</v>
      </c>
      <c r="AB181" s="881" t="s">
        <v>242</v>
      </c>
    </row>
    <row r="182" spans="1:28" s="332" customFormat="1" x14ac:dyDescent="0.25">
      <c r="A182" s="36" t="s">
        <v>299</v>
      </c>
      <c r="B182" s="495">
        <v>222006</v>
      </c>
      <c r="C182" s="37">
        <v>5906564192401</v>
      </c>
      <c r="D182" s="870" t="s">
        <v>570</v>
      </c>
      <c r="E182" s="1676">
        <v>1730</v>
      </c>
      <c r="F182" s="188">
        <f t="shared" si="40"/>
        <v>2127.9</v>
      </c>
      <c r="G182" s="546" t="s">
        <v>81</v>
      </c>
      <c r="H182" s="44" t="s">
        <v>81</v>
      </c>
      <c r="I182" s="44" t="s">
        <v>49</v>
      </c>
      <c r="J182" s="44" t="s">
        <v>150</v>
      </c>
      <c r="K182" s="44">
        <v>84191900</v>
      </c>
      <c r="L182" s="44" t="s">
        <v>56</v>
      </c>
      <c r="M182" s="1325"/>
      <c r="N182" s="71">
        <v>1615</v>
      </c>
      <c r="O182" s="613">
        <v>695</v>
      </c>
      <c r="P182" s="1381">
        <v>4.22</v>
      </c>
      <c r="Q182" s="48">
        <f t="shared" ref="Q182:Q185" si="44">R182/0.9</f>
        <v>162.22222222222223</v>
      </c>
      <c r="R182" s="51">
        <v>146</v>
      </c>
      <c r="S182" s="232" t="s">
        <v>61</v>
      </c>
      <c r="T182" s="325" t="s">
        <v>80</v>
      </c>
      <c r="U182" s="773" t="s">
        <v>76</v>
      </c>
      <c r="V182" s="627" t="s">
        <v>296</v>
      </c>
      <c r="W182" s="45">
        <v>46266</v>
      </c>
      <c r="X182" s="46"/>
      <c r="Y182" s="44">
        <v>1</v>
      </c>
      <c r="Z182" s="44">
        <v>1</v>
      </c>
      <c r="AA182" s="44" t="s">
        <v>297</v>
      </c>
      <c r="AB182" s="881" t="s">
        <v>242</v>
      </c>
    </row>
    <row r="183" spans="1:28" s="332" customFormat="1" ht="14.4" thickBot="1" x14ac:dyDescent="0.3">
      <c r="A183" s="652" t="s">
        <v>335</v>
      </c>
      <c r="B183" s="495">
        <v>222013</v>
      </c>
      <c r="C183" s="487">
        <v>5906564220197</v>
      </c>
      <c r="D183" s="870" t="s">
        <v>658</v>
      </c>
      <c r="E183" s="1679">
        <v>2000</v>
      </c>
      <c r="F183" s="188">
        <f t="shared" si="40"/>
        <v>2460</v>
      </c>
      <c r="G183" s="546" t="s">
        <v>81</v>
      </c>
      <c r="H183" s="44" t="s">
        <v>81</v>
      </c>
      <c r="I183" s="44" t="s">
        <v>49</v>
      </c>
      <c r="J183" s="44" t="s">
        <v>150</v>
      </c>
      <c r="K183" s="44">
        <v>84191900</v>
      </c>
      <c r="L183" s="44" t="s">
        <v>56</v>
      </c>
      <c r="M183" s="495"/>
      <c r="N183" s="496">
        <v>1610</v>
      </c>
      <c r="O183" s="877">
        <v>695</v>
      </c>
      <c r="P183" s="878">
        <v>2.7</v>
      </c>
      <c r="Q183" s="494">
        <f t="shared" si="44"/>
        <v>174.44444444444443</v>
      </c>
      <c r="R183" s="629">
        <v>157</v>
      </c>
      <c r="S183" s="879" t="s">
        <v>65</v>
      </c>
      <c r="T183" s="235" t="s">
        <v>80</v>
      </c>
      <c r="U183" s="773" t="s">
        <v>76</v>
      </c>
      <c r="V183" s="627" t="s">
        <v>296</v>
      </c>
      <c r="W183" s="880">
        <v>46266</v>
      </c>
      <c r="X183" s="46"/>
      <c r="Y183" s="44">
        <v>1</v>
      </c>
      <c r="Z183" s="44">
        <v>1</v>
      </c>
      <c r="AA183" s="44" t="s">
        <v>297</v>
      </c>
      <c r="AB183" s="881" t="s">
        <v>242</v>
      </c>
    </row>
    <row r="184" spans="1:28" s="91" customFormat="1" ht="17.7" customHeight="1" thickBot="1" x14ac:dyDescent="0.3">
      <c r="A184" s="1250"/>
      <c r="B184" s="1246"/>
      <c r="C184" s="661"/>
      <c r="D184" s="1288" t="s">
        <v>300</v>
      </c>
      <c r="E184" s="1238"/>
      <c r="F184" s="1238"/>
      <c r="G184" s="1251"/>
      <c r="H184" s="1251"/>
      <c r="I184" s="1251"/>
      <c r="J184" s="1251"/>
      <c r="K184" s="1251"/>
      <c r="L184" s="1252"/>
      <c r="M184" s="1251"/>
      <c r="N184" s="1253"/>
      <c r="O184" s="1254"/>
      <c r="P184" s="1255"/>
      <c r="Q184" s="1251"/>
      <c r="R184" s="1251"/>
      <c r="S184" s="1251"/>
      <c r="T184" s="1256"/>
      <c r="U184" s="1257"/>
      <c r="V184" s="1258"/>
      <c r="W184" s="662"/>
      <c r="X184" s="1249"/>
      <c r="Y184" s="1249"/>
      <c r="Z184" s="1259"/>
      <c r="AA184" s="1260"/>
      <c r="AB184" s="1261"/>
    </row>
    <row r="185" spans="1:28" s="91" customFormat="1" ht="14.4" thickBot="1" x14ac:dyDescent="0.3">
      <c r="A185" s="687" t="s">
        <v>301</v>
      </c>
      <c r="B185" s="689">
        <v>222007</v>
      </c>
      <c r="C185" s="689">
        <v>5906564000829</v>
      </c>
      <c r="D185" s="690" t="s">
        <v>302</v>
      </c>
      <c r="E185" s="691">
        <v>340</v>
      </c>
      <c r="F185" s="187">
        <f t="shared" si="40"/>
        <v>418.2</v>
      </c>
      <c r="G185" s="946" t="s">
        <v>303</v>
      </c>
      <c r="H185" s="947">
        <v>7.0000000000000007E-2</v>
      </c>
      <c r="I185" s="692" t="s">
        <v>49</v>
      </c>
      <c r="J185" s="692" t="s">
        <v>150</v>
      </c>
      <c r="K185" s="692">
        <v>84191900</v>
      </c>
      <c r="L185" s="692" t="s">
        <v>56</v>
      </c>
      <c r="M185" s="692">
        <v>30</v>
      </c>
      <c r="N185" s="693">
        <v>118</v>
      </c>
      <c r="O185" s="693">
        <v>147</v>
      </c>
      <c r="P185" s="692"/>
      <c r="Q185" s="694">
        <f t="shared" si="44"/>
        <v>0.38888888888888884</v>
      </c>
      <c r="R185" s="692">
        <v>0.35</v>
      </c>
      <c r="S185" s="692"/>
      <c r="T185" s="688"/>
      <c r="U185" s="693" t="s">
        <v>237</v>
      </c>
      <c r="V185" s="695" t="s">
        <v>296</v>
      </c>
      <c r="W185" s="696">
        <v>46266</v>
      </c>
      <c r="X185" s="697"/>
      <c r="Y185" s="692">
        <v>1</v>
      </c>
      <c r="Z185" s="692">
        <v>1</v>
      </c>
      <c r="AA185" s="692" t="s">
        <v>297</v>
      </c>
      <c r="AB185" s="698" t="s">
        <v>242</v>
      </c>
    </row>
    <row r="186" spans="1:28" s="91" customFormat="1" ht="14.4" thickBot="1" x14ac:dyDescent="0.3">
      <c r="A186" s="699" t="s">
        <v>309</v>
      </c>
      <c r="B186" s="701">
        <v>222009</v>
      </c>
      <c r="C186" s="701" t="s">
        <v>310</v>
      </c>
      <c r="D186" s="702" t="s">
        <v>311</v>
      </c>
      <c r="E186" s="703">
        <v>70</v>
      </c>
      <c r="F186" s="187">
        <f t="shared" si="40"/>
        <v>86.1</v>
      </c>
      <c r="G186" s="948" t="s">
        <v>81</v>
      </c>
      <c r="H186" s="949" t="s">
        <v>81</v>
      </c>
      <c r="I186" s="704" t="s">
        <v>49</v>
      </c>
      <c r="J186" s="704" t="s">
        <v>50</v>
      </c>
      <c r="K186" s="704">
        <v>85161080</v>
      </c>
      <c r="L186" s="704" t="s">
        <v>56</v>
      </c>
      <c r="M186" s="704"/>
      <c r="N186" s="705"/>
      <c r="O186" s="705"/>
      <c r="P186" s="704"/>
      <c r="Q186" s="706">
        <v>2</v>
      </c>
      <c r="R186" s="704">
        <v>1.8</v>
      </c>
      <c r="S186" s="704"/>
      <c r="T186" s="688"/>
      <c r="U186" s="705" t="s">
        <v>78</v>
      </c>
      <c r="V186" s="707" t="s">
        <v>296</v>
      </c>
      <c r="W186" s="708">
        <v>46266</v>
      </c>
      <c r="X186" s="709"/>
      <c r="Y186" s="704">
        <v>1</v>
      </c>
      <c r="Z186" s="704">
        <v>1</v>
      </c>
      <c r="AA186" s="704" t="s">
        <v>297</v>
      </c>
      <c r="AB186" s="710" t="s">
        <v>242</v>
      </c>
    </row>
    <row r="187" spans="1:28" s="90" customFormat="1" ht="27.6" customHeight="1" thickBot="1" x14ac:dyDescent="0.3">
      <c r="A187" s="455"/>
      <c r="B187" s="457"/>
      <c r="C187" s="457"/>
      <c r="D187" s="458" t="s">
        <v>395</v>
      </c>
      <c r="E187" s="1528"/>
      <c r="F187" s="459"/>
      <c r="G187" s="950"/>
      <c r="H187" s="951"/>
      <c r="I187" s="456"/>
      <c r="J187" s="456"/>
      <c r="K187" s="456"/>
      <c r="L187" s="456"/>
      <c r="M187" s="456"/>
      <c r="N187" s="594"/>
      <c r="O187" s="594"/>
      <c r="P187" s="456"/>
      <c r="Q187" s="460"/>
      <c r="R187" s="457"/>
      <c r="S187" s="461"/>
      <c r="T187" s="462"/>
      <c r="U187" s="463"/>
      <c r="V187" s="464"/>
      <c r="W187" s="465"/>
      <c r="X187" s="465"/>
      <c r="Y187" s="466"/>
      <c r="Z187" s="466"/>
      <c r="AA187" s="466"/>
      <c r="AB187" s="467"/>
    </row>
    <row r="188" spans="1:28" ht="16.2" thickBot="1" x14ac:dyDescent="0.3">
      <c r="A188" s="384"/>
      <c r="B188" s="1329"/>
      <c r="C188" s="386"/>
      <c r="D188" s="1287" t="s">
        <v>571</v>
      </c>
      <c r="E188" s="1529"/>
      <c r="F188" s="268">
        <f t="shared" ref="F188:F192" si="45">E188*1.2</f>
        <v>0</v>
      </c>
      <c r="G188" s="952"/>
      <c r="H188" s="953"/>
      <c r="I188" s="387"/>
      <c r="J188" s="387"/>
      <c r="K188" s="387"/>
      <c r="L188" s="387"/>
      <c r="M188" s="53"/>
      <c r="N188" s="595"/>
      <c r="O188" s="595"/>
      <c r="P188" s="53"/>
      <c r="Q188" s="53"/>
      <c r="R188" s="388"/>
      <c r="S188" s="53"/>
      <c r="T188" s="53"/>
      <c r="U188" s="389"/>
      <c r="V188" s="385"/>
      <c r="W188" s="390"/>
      <c r="X188" s="390"/>
      <c r="Y188" s="53"/>
      <c r="Z188" s="53"/>
      <c r="AA188" s="53"/>
      <c r="AB188" s="419"/>
    </row>
    <row r="189" spans="1:28" s="91" customFormat="1" x14ac:dyDescent="0.25">
      <c r="A189" s="2" t="s">
        <v>170</v>
      </c>
      <c r="B189" s="3">
        <v>100125</v>
      </c>
      <c r="C189" s="3">
        <v>3800035713619</v>
      </c>
      <c r="D189" s="74" t="s">
        <v>573</v>
      </c>
      <c r="E189" s="1653">
        <v>505</v>
      </c>
      <c r="F189" s="187">
        <f t="shared" ref="F189:F191" si="46">E189*1.23</f>
        <v>621.15</v>
      </c>
      <c r="G189" s="927" t="s">
        <v>59</v>
      </c>
      <c r="H189" s="914">
        <v>2.1</v>
      </c>
      <c r="I189" s="12" t="s">
        <v>49</v>
      </c>
      <c r="J189" s="12" t="s">
        <v>50</v>
      </c>
      <c r="K189" s="12">
        <v>85161080</v>
      </c>
      <c r="L189" s="12" t="s">
        <v>51</v>
      </c>
      <c r="M189" s="12">
        <v>690</v>
      </c>
      <c r="N189" s="7">
        <v>1150</v>
      </c>
      <c r="O189" s="7">
        <v>600</v>
      </c>
      <c r="P189" s="12"/>
      <c r="Q189" s="118">
        <v>52</v>
      </c>
      <c r="R189" s="13">
        <f t="shared" ref="R189:R191" si="47">Q189*0.9</f>
        <v>46.800000000000004</v>
      </c>
      <c r="S189" s="12" t="s">
        <v>61</v>
      </c>
      <c r="T189" s="55"/>
      <c r="U189" s="15" t="s">
        <v>73</v>
      </c>
      <c r="V189" s="17" t="s">
        <v>74</v>
      </c>
      <c r="W189" s="18">
        <v>46266</v>
      </c>
      <c r="X189" s="19"/>
      <c r="Y189" s="12">
        <v>1</v>
      </c>
      <c r="Z189" s="12">
        <v>1</v>
      </c>
      <c r="AA189" s="12" t="s">
        <v>55</v>
      </c>
      <c r="AB189" s="414" t="s">
        <v>242</v>
      </c>
    </row>
    <row r="190" spans="1:28" s="91" customFormat="1" x14ac:dyDescent="0.25">
      <c r="A190" s="2" t="s">
        <v>171</v>
      </c>
      <c r="B190" s="3">
        <v>100550</v>
      </c>
      <c r="C190" s="3">
        <v>3800035748673</v>
      </c>
      <c r="D190" s="74" t="s">
        <v>574</v>
      </c>
      <c r="E190" s="237">
        <v>635</v>
      </c>
      <c r="F190" s="187">
        <f t="shared" si="46"/>
        <v>781.05</v>
      </c>
      <c r="G190" s="927" t="s">
        <v>59</v>
      </c>
      <c r="H190" s="914">
        <v>2.1</v>
      </c>
      <c r="I190" s="12" t="s">
        <v>49</v>
      </c>
      <c r="J190" s="12" t="s">
        <v>50</v>
      </c>
      <c r="K190" s="12">
        <v>85161080</v>
      </c>
      <c r="L190" s="12" t="s">
        <v>51</v>
      </c>
      <c r="M190" s="12">
        <v>690</v>
      </c>
      <c r="N190" s="7">
        <v>1430</v>
      </c>
      <c r="O190" s="7">
        <v>600</v>
      </c>
      <c r="P190" s="12"/>
      <c r="Q190" s="118">
        <v>58</v>
      </c>
      <c r="R190" s="13">
        <f t="shared" si="47"/>
        <v>52.2</v>
      </c>
      <c r="S190" s="12" t="s">
        <v>61</v>
      </c>
      <c r="T190" s="12"/>
      <c r="U190" s="15" t="s">
        <v>73</v>
      </c>
      <c r="V190" s="17" t="s">
        <v>74</v>
      </c>
      <c r="W190" s="18">
        <v>46266</v>
      </c>
      <c r="X190" s="19"/>
      <c r="Y190" s="12">
        <v>1</v>
      </c>
      <c r="Z190" s="12">
        <v>1</v>
      </c>
      <c r="AA190" s="12" t="s">
        <v>55</v>
      </c>
      <c r="AB190" s="414" t="s">
        <v>242</v>
      </c>
    </row>
    <row r="191" spans="1:28" s="91" customFormat="1" ht="14.4" thickBot="1" x14ac:dyDescent="0.3">
      <c r="A191" s="2" t="s">
        <v>172</v>
      </c>
      <c r="B191" s="3">
        <v>100555</v>
      </c>
      <c r="C191" s="249" t="s">
        <v>227</v>
      </c>
      <c r="D191" s="74" t="s">
        <v>575</v>
      </c>
      <c r="E191" s="238">
        <v>1000</v>
      </c>
      <c r="F191" s="187">
        <f t="shared" si="46"/>
        <v>1230</v>
      </c>
      <c r="G191" s="927" t="s">
        <v>59</v>
      </c>
      <c r="H191" s="914">
        <v>2.1</v>
      </c>
      <c r="I191" s="12" t="s">
        <v>49</v>
      </c>
      <c r="J191" s="12" t="s">
        <v>50</v>
      </c>
      <c r="K191" s="12">
        <v>85161080</v>
      </c>
      <c r="L191" s="12" t="s">
        <v>51</v>
      </c>
      <c r="M191" s="12">
        <v>760</v>
      </c>
      <c r="N191" s="7">
        <v>1605</v>
      </c>
      <c r="O191" s="7">
        <v>670</v>
      </c>
      <c r="P191" s="12"/>
      <c r="Q191" s="118">
        <v>75</v>
      </c>
      <c r="R191" s="13">
        <f t="shared" si="47"/>
        <v>67.5</v>
      </c>
      <c r="S191" s="12" t="s">
        <v>61</v>
      </c>
      <c r="T191" s="12"/>
      <c r="U191" s="15" t="s">
        <v>73</v>
      </c>
      <c r="V191" s="17" t="s">
        <v>74</v>
      </c>
      <c r="W191" s="18">
        <v>46266</v>
      </c>
      <c r="X191" s="19"/>
      <c r="Y191" s="12">
        <v>1</v>
      </c>
      <c r="Z191" s="12">
        <v>1</v>
      </c>
      <c r="AA191" s="12" t="s">
        <v>55</v>
      </c>
      <c r="AB191" s="414" t="s">
        <v>242</v>
      </c>
    </row>
    <row r="192" spans="1:28" ht="16.2" thickBot="1" x14ac:dyDescent="0.3">
      <c r="A192" s="4"/>
      <c r="B192" s="34"/>
      <c r="C192" s="34"/>
      <c r="D192" s="6" t="s">
        <v>572</v>
      </c>
      <c r="E192" s="1529"/>
      <c r="F192" s="268">
        <f t="shared" si="45"/>
        <v>0</v>
      </c>
      <c r="G192" s="450"/>
      <c r="H192" s="451"/>
      <c r="I192" s="20"/>
      <c r="J192" s="20"/>
      <c r="K192" s="20"/>
      <c r="L192" s="20"/>
      <c r="M192" s="23"/>
      <c r="N192" s="589"/>
      <c r="O192" s="589"/>
      <c r="P192" s="23"/>
      <c r="Q192" s="23"/>
      <c r="R192" s="21"/>
      <c r="S192" s="23"/>
      <c r="T192" s="40"/>
      <c r="U192" s="29"/>
      <c r="V192" s="26"/>
      <c r="W192" s="22"/>
      <c r="X192" s="22"/>
      <c r="Y192" s="23"/>
      <c r="Z192" s="23"/>
      <c r="AA192" s="23"/>
      <c r="AB192" s="417"/>
    </row>
    <row r="193" spans="1:28" s="91" customFormat="1" x14ac:dyDescent="0.25">
      <c r="A193" s="754" t="s">
        <v>194</v>
      </c>
      <c r="B193" s="1324">
        <v>153004</v>
      </c>
      <c r="C193" s="39">
        <v>3800035769371</v>
      </c>
      <c r="D193" s="368" t="s">
        <v>577</v>
      </c>
      <c r="E193" s="1653">
        <v>625</v>
      </c>
      <c r="F193" s="186">
        <f t="shared" ref="F193:F245" si="48">E193*1.23</f>
        <v>768.75</v>
      </c>
      <c r="G193" s="447" t="s">
        <v>81</v>
      </c>
      <c r="H193" s="12" t="s">
        <v>81</v>
      </c>
      <c r="I193" s="12" t="s">
        <v>49</v>
      </c>
      <c r="J193" s="12" t="s">
        <v>50</v>
      </c>
      <c r="K193" s="12">
        <v>84191900</v>
      </c>
      <c r="L193" s="12" t="s">
        <v>51</v>
      </c>
      <c r="M193" s="85">
        <v>690</v>
      </c>
      <c r="N193" s="61">
        <v>1170</v>
      </c>
      <c r="O193" s="61">
        <v>620</v>
      </c>
      <c r="P193" s="289"/>
      <c r="Q193" s="1399">
        <v>47</v>
      </c>
      <c r="R193" s="290">
        <f t="shared" ref="R193:R200" si="49">Q193*0.9</f>
        <v>42.300000000000004</v>
      </c>
      <c r="S193" s="55" t="s">
        <v>65</v>
      </c>
      <c r="T193" s="530"/>
      <c r="U193" s="369" t="s">
        <v>73</v>
      </c>
      <c r="V193" s="17" t="s">
        <v>74</v>
      </c>
      <c r="W193" s="18">
        <v>46266</v>
      </c>
      <c r="X193" s="19"/>
      <c r="Y193" s="12">
        <v>1</v>
      </c>
      <c r="Z193" s="12">
        <v>1</v>
      </c>
      <c r="AA193" s="12" t="s">
        <v>55</v>
      </c>
      <c r="AB193" s="414" t="s">
        <v>242</v>
      </c>
    </row>
    <row r="194" spans="1:28" s="91" customFormat="1" x14ac:dyDescent="0.25">
      <c r="A194" s="370" t="s">
        <v>195</v>
      </c>
      <c r="B194" s="1324">
        <v>100551</v>
      </c>
      <c r="C194" s="3">
        <v>3800035748680</v>
      </c>
      <c r="D194" s="368" t="s">
        <v>578</v>
      </c>
      <c r="E194" s="1654">
        <v>695</v>
      </c>
      <c r="F194" s="187">
        <f t="shared" si="48"/>
        <v>854.85</v>
      </c>
      <c r="G194" s="447" t="s">
        <v>81</v>
      </c>
      <c r="H194" s="12" t="s">
        <v>81</v>
      </c>
      <c r="I194" s="12" t="s">
        <v>49</v>
      </c>
      <c r="J194" s="12" t="s">
        <v>50</v>
      </c>
      <c r="K194" s="12">
        <v>84191900</v>
      </c>
      <c r="L194" s="12" t="s">
        <v>51</v>
      </c>
      <c r="M194" s="85">
        <v>745</v>
      </c>
      <c r="N194" s="7">
        <v>1235</v>
      </c>
      <c r="O194" s="7">
        <v>670</v>
      </c>
      <c r="P194" s="289"/>
      <c r="Q194" s="118">
        <v>58</v>
      </c>
      <c r="R194" s="290">
        <f t="shared" si="49"/>
        <v>52.2</v>
      </c>
      <c r="S194" s="12" t="s">
        <v>65</v>
      </c>
      <c r="T194" s="369"/>
      <c r="U194" s="369" t="s">
        <v>73</v>
      </c>
      <c r="V194" s="17" t="s">
        <v>74</v>
      </c>
      <c r="W194" s="18">
        <v>46266</v>
      </c>
      <c r="X194" s="19"/>
      <c r="Y194" s="12">
        <v>1</v>
      </c>
      <c r="Z194" s="12">
        <v>1</v>
      </c>
      <c r="AA194" s="12" t="s">
        <v>55</v>
      </c>
      <c r="AB194" s="414" t="s">
        <v>242</v>
      </c>
    </row>
    <row r="195" spans="1:28" s="91" customFormat="1" x14ac:dyDescent="0.25">
      <c r="A195" s="370" t="s">
        <v>196</v>
      </c>
      <c r="B195" s="1324">
        <v>153007</v>
      </c>
      <c r="C195" s="3">
        <v>3800035733006</v>
      </c>
      <c r="D195" s="368" t="s">
        <v>579</v>
      </c>
      <c r="E195" s="237">
        <v>910</v>
      </c>
      <c r="F195" s="187">
        <f t="shared" si="48"/>
        <v>1119.3</v>
      </c>
      <c r="G195" s="447" t="s">
        <v>81</v>
      </c>
      <c r="H195" s="12" t="s">
        <v>81</v>
      </c>
      <c r="I195" s="12" t="s">
        <v>49</v>
      </c>
      <c r="J195" s="12" t="s">
        <v>50</v>
      </c>
      <c r="K195" s="12">
        <v>84191900</v>
      </c>
      <c r="L195" s="12" t="s">
        <v>51</v>
      </c>
      <c r="M195" s="85">
        <v>745</v>
      </c>
      <c r="N195" s="7">
        <v>1625</v>
      </c>
      <c r="O195" s="7">
        <v>670</v>
      </c>
      <c r="P195" s="289"/>
      <c r="Q195" s="118">
        <v>75</v>
      </c>
      <c r="R195" s="290">
        <f t="shared" si="49"/>
        <v>67.5</v>
      </c>
      <c r="S195" s="12" t="s">
        <v>65</v>
      </c>
      <c r="T195" s="369"/>
      <c r="U195" s="369" t="s">
        <v>73</v>
      </c>
      <c r="V195" s="17" t="s">
        <v>74</v>
      </c>
      <c r="W195" s="18">
        <v>46266</v>
      </c>
      <c r="X195" s="19"/>
      <c r="Y195" s="12">
        <v>1</v>
      </c>
      <c r="Z195" s="12">
        <v>1</v>
      </c>
      <c r="AA195" s="12" t="s">
        <v>55</v>
      </c>
      <c r="AB195" s="414" t="s">
        <v>242</v>
      </c>
    </row>
    <row r="196" spans="1:28" s="91" customFormat="1" x14ac:dyDescent="0.25">
      <c r="A196" s="370" t="s">
        <v>197</v>
      </c>
      <c r="B196" s="1324">
        <v>150560</v>
      </c>
      <c r="C196" s="3">
        <v>3800035748710</v>
      </c>
      <c r="D196" s="368" t="s">
        <v>580</v>
      </c>
      <c r="E196" s="237">
        <v>1290</v>
      </c>
      <c r="F196" s="187">
        <f t="shared" si="48"/>
        <v>1586.7</v>
      </c>
      <c r="G196" s="447" t="s">
        <v>81</v>
      </c>
      <c r="H196" s="12" t="s">
        <v>81</v>
      </c>
      <c r="I196" s="12" t="s">
        <v>49</v>
      </c>
      <c r="J196" s="12" t="s">
        <v>50</v>
      </c>
      <c r="K196" s="12">
        <v>84191900</v>
      </c>
      <c r="L196" s="12" t="s">
        <v>51</v>
      </c>
      <c r="M196" s="85">
        <v>940</v>
      </c>
      <c r="N196" s="7">
        <v>1785</v>
      </c>
      <c r="O196" s="7">
        <v>850</v>
      </c>
      <c r="P196" s="289"/>
      <c r="Q196" s="118">
        <v>133</v>
      </c>
      <c r="R196" s="290">
        <f t="shared" si="49"/>
        <v>119.7</v>
      </c>
      <c r="S196" s="12" t="s">
        <v>65</v>
      </c>
      <c r="T196" s="369"/>
      <c r="U196" s="369" t="s">
        <v>73</v>
      </c>
      <c r="V196" s="17" t="s">
        <v>74</v>
      </c>
      <c r="W196" s="18">
        <v>46266</v>
      </c>
      <c r="X196" s="19"/>
      <c r="Y196" s="12">
        <v>1</v>
      </c>
      <c r="Z196" s="12">
        <v>1</v>
      </c>
      <c r="AA196" s="12" t="s">
        <v>55</v>
      </c>
      <c r="AB196" s="414" t="s">
        <v>242</v>
      </c>
    </row>
    <row r="197" spans="1:28" s="91" customFormat="1" x14ac:dyDescent="0.25">
      <c r="A197" s="370" t="s">
        <v>198</v>
      </c>
      <c r="B197" s="1324">
        <v>150554</v>
      </c>
      <c r="C197" s="3" t="s">
        <v>312</v>
      </c>
      <c r="D197" s="368" t="s">
        <v>581</v>
      </c>
      <c r="E197" s="1654">
        <v>2100</v>
      </c>
      <c r="F197" s="187">
        <f t="shared" si="48"/>
        <v>2583</v>
      </c>
      <c r="G197" s="447" t="s">
        <v>81</v>
      </c>
      <c r="H197" s="12" t="s">
        <v>81</v>
      </c>
      <c r="I197" s="12" t="s">
        <v>49</v>
      </c>
      <c r="J197" s="12" t="s">
        <v>50</v>
      </c>
      <c r="K197" s="12">
        <v>84191900</v>
      </c>
      <c r="L197" s="12" t="s">
        <v>51</v>
      </c>
      <c r="M197" s="85">
        <v>1215</v>
      </c>
      <c r="N197" s="7">
        <v>1695</v>
      </c>
      <c r="O197" s="7">
        <v>1100</v>
      </c>
      <c r="P197" s="289"/>
      <c r="Q197" s="118">
        <v>201</v>
      </c>
      <c r="R197" s="290">
        <f t="shared" si="49"/>
        <v>180.9</v>
      </c>
      <c r="S197" s="12" t="s">
        <v>61</v>
      </c>
      <c r="T197" s="369"/>
      <c r="U197" s="369" t="s">
        <v>73</v>
      </c>
      <c r="V197" s="17" t="s">
        <v>74</v>
      </c>
      <c r="W197" s="18">
        <v>46266</v>
      </c>
      <c r="X197" s="19"/>
      <c r="Y197" s="12">
        <v>1</v>
      </c>
      <c r="Z197" s="12">
        <v>1</v>
      </c>
      <c r="AA197" s="12" t="s">
        <v>55</v>
      </c>
      <c r="AB197" s="414" t="s">
        <v>242</v>
      </c>
    </row>
    <row r="198" spans="1:28" s="91" customFormat="1" ht="14.4" thickBot="1" x14ac:dyDescent="0.3">
      <c r="A198" s="370" t="s">
        <v>199</v>
      </c>
      <c r="B198" s="1324">
        <v>150556</v>
      </c>
      <c r="C198" s="3" t="s">
        <v>228</v>
      </c>
      <c r="D198" s="368" t="s">
        <v>582</v>
      </c>
      <c r="E198" s="1654">
        <v>2250</v>
      </c>
      <c r="F198" s="187">
        <f t="shared" si="48"/>
        <v>2767.5</v>
      </c>
      <c r="G198" s="447" t="s">
        <v>81</v>
      </c>
      <c r="H198" s="12" t="s">
        <v>81</v>
      </c>
      <c r="I198" s="12" t="s">
        <v>49</v>
      </c>
      <c r="J198" s="12" t="s">
        <v>50</v>
      </c>
      <c r="K198" s="12">
        <v>84191900</v>
      </c>
      <c r="L198" s="12" t="s">
        <v>51</v>
      </c>
      <c r="M198" s="85">
        <v>1215</v>
      </c>
      <c r="N198" s="7">
        <v>2040</v>
      </c>
      <c r="O198" s="7">
        <v>1100</v>
      </c>
      <c r="P198" s="289"/>
      <c r="Q198" s="118">
        <v>248</v>
      </c>
      <c r="R198" s="290">
        <f t="shared" si="49"/>
        <v>223.20000000000002</v>
      </c>
      <c r="S198" s="12" t="s">
        <v>61</v>
      </c>
      <c r="T198" s="1353"/>
      <c r="U198" s="369" t="s">
        <v>73</v>
      </c>
      <c r="V198" s="17" t="s">
        <v>74</v>
      </c>
      <c r="W198" s="18">
        <v>46266</v>
      </c>
      <c r="X198" s="19"/>
      <c r="Y198" s="12">
        <v>1</v>
      </c>
      <c r="Z198" s="12">
        <v>1</v>
      </c>
      <c r="AA198" s="12" t="s">
        <v>55</v>
      </c>
      <c r="AB198" s="414" t="s">
        <v>242</v>
      </c>
    </row>
    <row r="199" spans="1:28" s="91" customFormat="1" ht="14.4" thickBot="1" x14ac:dyDescent="0.3">
      <c r="A199" s="370" t="s">
        <v>854</v>
      </c>
      <c r="B199" s="444">
        <v>153156</v>
      </c>
      <c r="C199" s="3"/>
      <c r="D199" s="368" t="s">
        <v>858</v>
      </c>
      <c r="E199" s="237">
        <v>3130</v>
      </c>
      <c r="F199" s="187">
        <f t="shared" si="48"/>
        <v>3849.9</v>
      </c>
      <c r="G199" s="447" t="s">
        <v>81</v>
      </c>
      <c r="H199" s="12" t="s">
        <v>81</v>
      </c>
      <c r="I199" s="12" t="s">
        <v>49</v>
      </c>
      <c r="J199" s="12" t="s">
        <v>50</v>
      </c>
      <c r="K199" s="12">
        <v>84191900</v>
      </c>
      <c r="L199" s="12" t="s">
        <v>51</v>
      </c>
      <c r="M199" s="289"/>
      <c r="N199" s="7">
        <v>2210</v>
      </c>
      <c r="O199" s="7">
        <v>1250</v>
      </c>
      <c r="P199" s="289"/>
      <c r="Q199" s="118">
        <v>370</v>
      </c>
      <c r="R199" s="290">
        <f t="shared" si="49"/>
        <v>333</v>
      </c>
      <c r="S199" s="12" t="s">
        <v>862</v>
      </c>
      <c r="T199" s="1397"/>
      <c r="U199" s="369" t="s">
        <v>73</v>
      </c>
      <c r="V199" s="17" t="s">
        <v>74</v>
      </c>
      <c r="W199" s="18">
        <v>46266</v>
      </c>
      <c r="X199" s="19"/>
      <c r="Y199" s="12">
        <v>1</v>
      </c>
      <c r="Z199" s="12">
        <v>1</v>
      </c>
      <c r="AA199" s="12" t="s">
        <v>55</v>
      </c>
      <c r="AB199" s="414" t="s">
        <v>242</v>
      </c>
    </row>
    <row r="200" spans="1:28" s="91" customFormat="1" ht="14.4" thickBot="1" x14ac:dyDescent="0.3">
      <c r="A200" s="370" t="s">
        <v>855</v>
      </c>
      <c r="B200" s="444">
        <v>153157</v>
      </c>
      <c r="C200" s="52"/>
      <c r="D200" s="368" t="s">
        <v>859</v>
      </c>
      <c r="E200" s="238">
        <v>3570</v>
      </c>
      <c r="F200" s="908">
        <f t="shared" si="48"/>
        <v>4391.1000000000004</v>
      </c>
      <c r="G200" s="447" t="s">
        <v>81</v>
      </c>
      <c r="H200" s="12" t="s">
        <v>81</v>
      </c>
      <c r="I200" s="12" t="s">
        <v>49</v>
      </c>
      <c r="J200" s="12" t="s">
        <v>50</v>
      </c>
      <c r="K200" s="12">
        <v>84191900</v>
      </c>
      <c r="L200" s="12" t="s">
        <v>51</v>
      </c>
      <c r="M200" s="289"/>
      <c r="N200" s="63">
        <v>2255</v>
      </c>
      <c r="O200" s="63">
        <v>1400</v>
      </c>
      <c r="P200" s="289"/>
      <c r="Q200" s="1400">
        <v>477</v>
      </c>
      <c r="R200" s="290">
        <f t="shared" si="49"/>
        <v>429.3</v>
      </c>
      <c r="S200" s="32" t="s">
        <v>862</v>
      </c>
      <c r="T200" s="1397"/>
      <c r="U200" s="369" t="s">
        <v>73</v>
      </c>
      <c r="V200" s="17" t="s">
        <v>74</v>
      </c>
      <c r="W200" s="18">
        <v>46266</v>
      </c>
      <c r="X200" s="19"/>
      <c r="Y200" s="12">
        <v>1</v>
      </c>
      <c r="Z200" s="12">
        <v>1</v>
      </c>
      <c r="AA200" s="12" t="s">
        <v>55</v>
      </c>
      <c r="AB200" s="414" t="s">
        <v>242</v>
      </c>
    </row>
    <row r="201" spans="1:28" ht="16.2" thickBot="1" x14ac:dyDescent="0.3">
      <c r="A201" s="4"/>
      <c r="B201" s="34"/>
      <c r="C201" s="34"/>
      <c r="D201" s="6" t="s">
        <v>576</v>
      </c>
      <c r="E201" s="1529"/>
      <c r="F201" s="267"/>
      <c r="G201" s="450"/>
      <c r="H201" s="451"/>
      <c r="I201" s="20"/>
      <c r="J201" s="20"/>
      <c r="K201" s="20"/>
      <c r="L201" s="20"/>
      <c r="M201" s="23"/>
      <c r="N201" s="589"/>
      <c r="O201" s="589"/>
      <c r="P201" s="23"/>
      <c r="Q201" s="23"/>
      <c r="R201" s="21"/>
      <c r="S201" s="23"/>
      <c r="T201" s="53"/>
      <c r="U201" s="29"/>
      <c r="V201" s="26"/>
      <c r="W201" s="22"/>
      <c r="X201" s="22"/>
      <c r="Y201" s="23"/>
      <c r="Z201" s="23"/>
      <c r="AA201" s="23"/>
      <c r="AB201" s="417"/>
    </row>
    <row r="202" spans="1:28" s="91" customFormat="1" x14ac:dyDescent="0.25">
      <c r="A202" s="754" t="s">
        <v>200</v>
      </c>
      <c r="B202" s="1398">
        <v>153105</v>
      </c>
      <c r="C202" s="39">
        <v>3800035716740</v>
      </c>
      <c r="D202" s="368" t="s">
        <v>583</v>
      </c>
      <c r="E202" s="1653">
        <v>685</v>
      </c>
      <c r="F202" s="186">
        <f t="shared" si="48"/>
        <v>842.55</v>
      </c>
      <c r="G202" s="447" t="s">
        <v>81</v>
      </c>
      <c r="H202" s="12" t="s">
        <v>81</v>
      </c>
      <c r="I202" s="12" t="s">
        <v>49</v>
      </c>
      <c r="J202" s="12" t="s">
        <v>50</v>
      </c>
      <c r="K202" s="12">
        <v>84191900</v>
      </c>
      <c r="L202" s="12" t="s">
        <v>51</v>
      </c>
      <c r="M202" s="85">
        <v>690</v>
      </c>
      <c r="N202" s="61">
        <v>1170</v>
      </c>
      <c r="O202" s="61">
        <v>620</v>
      </c>
      <c r="P202" s="289"/>
      <c r="Q202" s="1399">
        <v>54</v>
      </c>
      <c r="R202" s="56">
        <f t="shared" ref="R202:R209" si="50">Q202*0.9</f>
        <v>48.6</v>
      </c>
      <c r="S202" s="55" t="s">
        <v>65</v>
      </c>
      <c r="T202" s="58"/>
      <c r="U202" s="369" t="s">
        <v>73</v>
      </c>
      <c r="V202" s="17" t="s">
        <v>74</v>
      </c>
      <c r="W202" s="18">
        <v>46266</v>
      </c>
      <c r="X202" s="19"/>
      <c r="Y202" s="12">
        <v>1</v>
      </c>
      <c r="Z202" s="12">
        <v>1</v>
      </c>
      <c r="AA202" s="12" t="s">
        <v>55</v>
      </c>
      <c r="AB202" s="414" t="s">
        <v>242</v>
      </c>
    </row>
    <row r="203" spans="1:28" s="91" customFormat="1" x14ac:dyDescent="0.25">
      <c r="A203" s="370" t="s">
        <v>201</v>
      </c>
      <c r="B203" s="1324">
        <v>150552</v>
      </c>
      <c r="C203" s="3">
        <v>3800035748703</v>
      </c>
      <c r="D203" s="368" t="s">
        <v>584</v>
      </c>
      <c r="E203" s="1654">
        <v>740</v>
      </c>
      <c r="F203" s="187">
        <f t="shared" si="48"/>
        <v>910.19999999999993</v>
      </c>
      <c r="G203" s="447" t="s">
        <v>81</v>
      </c>
      <c r="H203" s="12" t="s">
        <v>81</v>
      </c>
      <c r="I203" s="12" t="s">
        <v>49</v>
      </c>
      <c r="J203" s="12" t="s">
        <v>50</v>
      </c>
      <c r="K203" s="12">
        <v>84191900</v>
      </c>
      <c r="L203" s="12" t="s">
        <v>51</v>
      </c>
      <c r="M203" s="85">
        <v>745</v>
      </c>
      <c r="N203" s="7">
        <v>1235</v>
      </c>
      <c r="O203" s="7">
        <v>670</v>
      </c>
      <c r="P203" s="289"/>
      <c r="Q203" s="118">
        <v>63</v>
      </c>
      <c r="R203" s="13">
        <f t="shared" si="50"/>
        <v>56.7</v>
      </c>
      <c r="S203" s="12" t="s">
        <v>65</v>
      </c>
      <c r="T203" s="15"/>
      <c r="U203" s="369" t="s">
        <v>73</v>
      </c>
      <c r="V203" s="17" t="s">
        <v>74</v>
      </c>
      <c r="W203" s="18">
        <v>46266</v>
      </c>
      <c r="X203" s="19"/>
      <c r="Y203" s="12">
        <v>1</v>
      </c>
      <c r="Z203" s="12">
        <v>1</v>
      </c>
      <c r="AA203" s="12" t="s">
        <v>55</v>
      </c>
      <c r="AB203" s="414" t="s">
        <v>242</v>
      </c>
    </row>
    <row r="204" spans="1:28" s="91" customFormat="1" x14ac:dyDescent="0.25">
      <c r="A204" s="370" t="s">
        <v>202</v>
      </c>
      <c r="B204" s="1324">
        <v>100122</v>
      </c>
      <c r="C204" s="3">
        <v>3800035767452</v>
      </c>
      <c r="D204" s="368" t="s">
        <v>585</v>
      </c>
      <c r="E204" s="237">
        <v>970</v>
      </c>
      <c r="F204" s="187">
        <f t="shared" si="48"/>
        <v>1193.0999999999999</v>
      </c>
      <c r="G204" s="447" t="s">
        <v>81</v>
      </c>
      <c r="H204" s="12" t="s">
        <v>81</v>
      </c>
      <c r="I204" s="12" t="s">
        <v>49</v>
      </c>
      <c r="J204" s="12" t="s">
        <v>50</v>
      </c>
      <c r="K204" s="12">
        <v>84191900</v>
      </c>
      <c r="L204" s="12" t="s">
        <v>51</v>
      </c>
      <c r="M204" s="85">
        <v>745</v>
      </c>
      <c r="N204" s="7">
        <v>1625</v>
      </c>
      <c r="O204" s="7">
        <v>670</v>
      </c>
      <c r="P204" s="289"/>
      <c r="Q204" s="118">
        <v>84</v>
      </c>
      <c r="R204" s="13">
        <f t="shared" si="50"/>
        <v>75.600000000000009</v>
      </c>
      <c r="S204" s="12" t="s">
        <v>65</v>
      </c>
      <c r="T204" s="15"/>
      <c r="U204" s="369" t="s">
        <v>73</v>
      </c>
      <c r="V204" s="17" t="s">
        <v>74</v>
      </c>
      <c r="W204" s="18">
        <v>46266</v>
      </c>
      <c r="X204" s="19"/>
      <c r="Y204" s="12">
        <v>1</v>
      </c>
      <c r="Z204" s="12">
        <v>1</v>
      </c>
      <c r="AA204" s="12" t="s">
        <v>55</v>
      </c>
      <c r="AB204" s="414" t="s">
        <v>242</v>
      </c>
    </row>
    <row r="205" spans="1:28" s="91" customFormat="1" x14ac:dyDescent="0.25">
      <c r="A205" s="370" t="s">
        <v>203</v>
      </c>
      <c r="B205" s="1324">
        <v>100561</v>
      </c>
      <c r="C205" s="3">
        <v>3800035748734</v>
      </c>
      <c r="D205" s="368" t="s">
        <v>586</v>
      </c>
      <c r="E205" s="1654">
        <v>1430</v>
      </c>
      <c r="F205" s="187">
        <f t="shared" si="48"/>
        <v>1758.8999999999999</v>
      </c>
      <c r="G205" s="447" t="s">
        <v>81</v>
      </c>
      <c r="H205" s="12" t="s">
        <v>81</v>
      </c>
      <c r="I205" s="12" t="s">
        <v>49</v>
      </c>
      <c r="J205" s="12" t="s">
        <v>50</v>
      </c>
      <c r="K205" s="12">
        <v>84191900</v>
      </c>
      <c r="L205" s="12" t="s">
        <v>51</v>
      </c>
      <c r="M205" s="85">
        <v>940</v>
      </c>
      <c r="N205" s="7">
        <v>1785</v>
      </c>
      <c r="O205" s="7">
        <v>850</v>
      </c>
      <c r="P205" s="289"/>
      <c r="Q205" s="118">
        <v>150</v>
      </c>
      <c r="R205" s="13">
        <f t="shared" si="50"/>
        <v>135</v>
      </c>
      <c r="S205" s="12" t="s">
        <v>65</v>
      </c>
      <c r="T205" s="15"/>
      <c r="U205" s="369" t="s">
        <v>73</v>
      </c>
      <c r="V205" s="17" t="s">
        <v>74</v>
      </c>
      <c r="W205" s="18">
        <v>46266</v>
      </c>
      <c r="X205" s="19"/>
      <c r="Y205" s="12">
        <v>1</v>
      </c>
      <c r="Z205" s="12">
        <v>1</v>
      </c>
      <c r="AA205" s="12" t="s">
        <v>55</v>
      </c>
      <c r="AB205" s="414" t="s">
        <v>242</v>
      </c>
    </row>
    <row r="206" spans="1:28" s="91" customFormat="1" x14ac:dyDescent="0.25">
      <c r="A206" s="370" t="s">
        <v>204</v>
      </c>
      <c r="B206" s="1324">
        <v>153109</v>
      </c>
      <c r="C206" s="3">
        <v>3800035733075</v>
      </c>
      <c r="D206" s="368" t="s">
        <v>587</v>
      </c>
      <c r="E206" s="237">
        <v>2200</v>
      </c>
      <c r="F206" s="187">
        <f t="shared" si="48"/>
        <v>2706</v>
      </c>
      <c r="G206" s="447" t="s">
        <v>81</v>
      </c>
      <c r="H206" s="12" t="s">
        <v>81</v>
      </c>
      <c r="I206" s="12" t="s">
        <v>49</v>
      </c>
      <c r="J206" s="12" t="s">
        <v>50</v>
      </c>
      <c r="K206" s="12">
        <v>84191900</v>
      </c>
      <c r="L206" s="12" t="s">
        <v>51</v>
      </c>
      <c r="M206" s="85">
        <v>1215</v>
      </c>
      <c r="N206" s="7">
        <v>1695</v>
      </c>
      <c r="O206" s="7">
        <v>1100</v>
      </c>
      <c r="P206" s="289"/>
      <c r="Q206" s="118">
        <v>201</v>
      </c>
      <c r="R206" s="13">
        <f t="shared" si="50"/>
        <v>180.9</v>
      </c>
      <c r="S206" s="12" t="s">
        <v>61</v>
      </c>
      <c r="T206" s="15"/>
      <c r="U206" s="369" t="s">
        <v>73</v>
      </c>
      <c r="V206" s="17" t="s">
        <v>74</v>
      </c>
      <c r="W206" s="18">
        <v>46266</v>
      </c>
      <c r="X206" s="19"/>
      <c r="Y206" s="12">
        <v>1</v>
      </c>
      <c r="Z206" s="12">
        <v>1</v>
      </c>
      <c r="AA206" s="12" t="s">
        <v>55</v>
      </c>
      <c r="AB206" s="414" t="s">
        <v>242</v>
      </c>
    </row>
    <row r="207" spans="1:28" s="91" customFormat="1" x14ac:dyDescent="0.25">
      <c r="A207" s="370" t="s">
        <v>205</v>
      </c>
      <c r="B207" s="1324">
        <v>153111</v>
      </c>
      <c r="C207" s="3">
        <v>3800035722833</v>
      </c>
      <c r="D207" s="368" t="s">
        <v>588</v>
      </c>
      <c r="E207" s="1654">
        <v>2400</v>
      </c>
      <c r="F207" s="187">
        <f t="shared" si="48"/>
        <v>2952</v>
      </c>
      <c r="G207" s="447" t="s">
        <v>81</v>
      </c>
      <c r="H207" s="12" t="s">
        <v>81</v>
      </c>
      <c r="I207" s="12" t="s">
        <v>49</v>
      </c>
      <c r="J207" s="12" t="s">
        <v>50</v>
      </c>
      <c r="K207" s="12">
        <v>84191900</v>
      </c>
      <c r="L207" s="12" t="s">
        <v>51</v>
      </c>
      <c r="M207" s="85">
        <v>1215</v>
      </c>
      <c r="N207" s="7">
        <v>2040</v>
      </c>
      <c r="O207" s="7">
        <v>1100</v>
      </c>
      <c r="P207" s="289"/>
      <c r="Q207" s="118">
        <v>248</v>
      </c>
      <c r="R207" s="13">
        <f t="shared" si="50"/>
        <v>223.20000000000002</v>
      </c>
      <c r="S207" s="12" t="s">
        <v>61</v>
      </c>
      <c r="T207" s="15"/>
      <c r="U207" s="369" t="s">
        <v>73</v>
      </c>
      <c r="V207" s="17" t="s">
        <v>74</v>
      </c>
      <c r="W207" s="18">
        <v>46266</v>
      </c>
      <c r="X207" s="19"/>
      <c r="Y207" s="12">
        <v>1</v>
      </c>
      <c r="Z207" s="12">
        <v>1</v>
      </c>
      <c r="AA207" s="12" t="s">
        <v>55</v>
      </c>
      <c r="AB207" s="414" t="s">
        <v>242</v>
      </c>
    </row>
    <row r="208" spans="1:28" s="91" customFormat="1" x14ac:dyDescent="0.25">
      <c r="A208" s="370" t="s">
        <v>856</v>
      </c>
      <c r="B208" s="444">
        <v>153155</v>
      </c>
      <c r="C208" s="3"/>
      <c r="D208" s="368" t="s">
        <v>860</v>
      </c>
      <c r="E208" s="237">
        <v>3290</v>
      </c>
      <c r="F208" s="187">
        <f t="shared" si="48"/>
        <v>4046.7</v>
      </c>
      <c r="G208" s="447" t="s">
        <v>81</v>
      </c>
      <c r="H208" s="12" t="s">
        <v>81</v>
      </c>
      <c r="I208" s="12" t="s">
        <v>49</v>
      </c>
      <c r="J208" s="12" t="s">
        <v>50</v>
      </c>
      <c r="K208" s="12">
        <v>84191900</v>
      </c>
      <c r="L208" s="12" t="s">
        <v>51</v>
      </c>
      <c r="M208" s="289"/>
      <c r="N208" s="7">
        <v>2210</v>
      </c>
      <c r="O208" s="7">
        <v>1250</v>
      </c>
      <c r="P208" s="289"/>
      <c r="Q208" s="118">
        <v>408</v>
      </c>
      <c r="R208" s="13">
        <f t="shared" si="50"/>
        <v>367.2</v>
      </c>
      <c r="S208" s="12" t="s">
        <v>862</v>
      </c>
      <c r="T208" s="15"/>
      <c r="U208" s="369" t="s">
        <v>73</v>
      </c>
      <c r="V208" s="17" t="s">
        <v>74</v>
      </c>
      <c r="W208" s="18">
        <v>46266</v>
      </c>
      <c r="X208" s="19"/>
      <c r="Y208" s="12">
        <v>1</v>
      </c>
      <c r="Z208" s="12">
        <v>1</v>
      </c>
      <c r="AA208" s="12" t="s">
        <v>55</v>
      </c>
      <c r="AB208" s="414" t="s">
        <v>242</v>
      </c>
    </row>
    <row r="209" spans="1:28" s="91" customFormat="1" ht="14.4" thickBot="1" x14ac:dyDescent="0.3">
      <c r="A209" s="370" t="s">
        <v>857</v>
      </c>
      <c r="B209" s="444">
        <v>153158</v>
      </c>
      <c r="C209" s="52"/>
      <c r="D209" s="368" t="s">
        <v>861</v>
      </c>
      <c r="E209" s="238">
        <v>3780</v>
      </c>
      <c r="F209" s="908">
        <f t="shared" si="48"/>
        <v>4649.3999999999996</v>
      </c>
      <c r="G209" s="447" t="s">
        <v>81</v>
      </c>
      <c r="H209" s="12" t="s">
        <v>81</v>
      </c>
      <c r="I209" s="12" t="s">
        <v>49</v>
      </c>
      <c r="J209" s="12" t="s">
        <v>50</v>
      </c>
      <c r="K209" s="12">
        <v>84191900</v>
      </c>
      <c r="L209" s="12" t="s">
        <v>51</v>
      </c>
      <c r="M209" s="289"/>
      <c r="N209" s="63">
        <v>2255</v>
      </c>
      <c r="O209" s="63">
        <v>1400</v>
      </c>
      <c r="P209" s="289"/>
      <c r="Q209" s="1400">
        <v>515</v>
      </c>
      <c r="R209" s="62">
        <f t="shared" si="50"/>
        <v>463.5</v>
      </c>
      <c r="S209" s="32" t="s">
        <v>862</v>
      </c>
      <c r="T209" s="65"/>
      <c r="U209" s="369" t="s">
        <v>73</v>
      </c>
      <c r="V209" s="17" t="s">
        <v>74</v>
      </c>
      <c r="W209" s="18">
        <v>46266</v>
      </c>
      <c r="X209" s="19"/>
      <c r="Y209" s="12">
        <v>1</v>
      </c>
      <c r="Z209" s="12">
        <v>1</v>
      </c>
      <c r="AA209" s="12" t="s">
        <v>55</v>
      </c>
      <c r="AB209" s="414" t="s">
        <v>242</v>
      </c>
    </row>
    <row r="210" spans="1:28" ht="16.2" thickBot="1" x14ac:dyDescent="0.35">
      <c r="A210" s="35"/>
      <c r="B210" s="1330"/>
      <c r="C210" s="34"/>
      <c r="D210" s="561" t="s">
        <v>600</v>
      </c>
      <c r="E210" s="1529"/>
      <c r="F210" s="267"/>
      <c r="G210" s="23"/>
      <c r="H210" s="23"/>
      <c r="I210" s="23"/>
      <c r="J210" s="23"/>
      <c r="K210" s="23"/>
      <c r="L210" s="23"/>
      <c r="M210" s="23"/>
      <c r="N210" s="589"/>
      <c r="O210" s="596"/>
      <c r="P210" s="21"/>
      <c r="Q210" s="30"/>
      <c r="R210" s="43"/>
      <c r="S210" s="43"/>
      <c r="T210" s="26"/>
      <c r="U210" s="22"/>
      <c r="V210" s="23"/>
      <c r="W210" s="23"/>
      <c r="X210" s="23"/>
      <c r="Y210" s="88"/>
      <c r="Z210" s="88"/>
      <c r="AA210" s="88"/>
      <c r="AB210" s="417"/>
    </row>
    <row r="211" spans="1:28" s="91" customFormat="1" x14ac:dyDescent="0.25">
      <c r="A211" s="372" t="s">
        <v>173</v>
      </c>
      <c r="B211" s="3">
        <v>100620</v>
      </c>
      <c r="C211" s="3">
        <v>3800035771961</v>
      </c>
      <c r="D211" s="1296" t="s">
        <v>664</v>
      </c>
      <c r="E211" s="1680">
        <v>780</v>
      </c>
      <c r="F211" s="187">
        <f t="shared" si="48"/>
        <v>959.4</v>
      </c>
      <c r="G211" s="927" t="s">
        <v>59</v>
      </c>
      <c r="H211" s="914">
        <v>2.1</v>
      </c>
      <c r="I211" s="12" t="s">
        <v>49</v>
      </c>
      <c r="J211" s="12" t="s">
        <v>50</v>
      </c>
      <c r="K211" s="12">
        <v>84191900</v>
      </c>
      <c r="L211" s="12" t="s">
        <v>51</v>
      </c>
      <c r="M211" s="3">
        <v>690</v>
      </c>
      <c r="N211" s="562">
        <v>1150</v>
      </c>
      <c r="O211" s="562">
        <v>600</v>
      </c>
      <c r="P211" s="12"/>
      <c r="Q211" s="17">
        <v>65</v>
      </c>
      <c r="R211" s="13">
        <f>Q211*0.9</f>
        <v>58.5</v>
      </c>
      <c r="S211" s="14" t="s">
        <v>65</v>
      </c>
      <c r="T211" s="15"/>
      <c r="U211" s="15" t="s">
        <v>76</v>
      </c>
      <c r="V211" s="17" t="s">
        <v>74</v>
      </c>
      <c r="W211" s="18">
        <v>46266</v>
      </c>
      <c r="X211" s="19"/>
      <c r="Y211" s="12">
        <v>1</v>
      </c>
      <c r="Z211" s="12">
        <v>1</v>
      </c>
      <c r="AA211" s="12" t="s">
        <v>55</v>
      </c>
      <c r="AB211" s="414" t="s">
        <v>242</v>
      </c>
    </row>
    <row r="212" spans="1:28" s="91" customFormat="1" x14ac:dyDescent="0.25">
      <c r="A212" s="372" t="s">
        <v>174</v>
      </c>
      <c r="B212" s="3">
        <v>100621</v>
      </c>
      <c r="C212" s="3">
        <v>3800035771978</v>
      </c>
      <c r="D212" s="1296" t="s">
        <v>665</v>
      </c>
      <c r="E212" s="1681">
        <v>880</v>
      </c>
      <c r="F212" s="187">
        <f t="shared" si="48"/>
        <v>1082.4000000000001</v>
      </c>
      <c r="G212" s="927" t="s">
        <v>59</v>
      </c>
      <c r="H212" s="914">
        <v>2.1</v>
      </c>
      <c r="I212" s="12" t="s">
        <v>49</v>
      </c>
      <c r="J212" s="12" t="s">
        <v>50</v>
      </c>
      <c r="K212" s="12">
        <v>84191900</v>
      </c>
      <c r="L212" s="12" t="s">
        <v>51</v>
      </c>
      <c r="M212" s="3">
        <v>690</v>
      </c>
      <c r="N212" s="562">
        <v>1430</v>
      </c>
      <c r="O212" s="562">
        <v>600</v>
      </c>
      <c r="P212" s="12"/>
      <c r="Q212" s="17">
        <v>84</v>
      </c>
      <c r="R212" s="13">
        <f>Q212*0.9</f>
        <v>75.600000000000009</v>
      </c>
      <c r="S212" s="14" t="s">
        <v>65</v>
      </c>
      <c r="T212" s="15"/>
      <c r="U212" s="15" t="s">
        <v>76</v>
      </c>
      <c r="V212" s="17" t="s">
        <v>74</v>
      </c>
      <c r="W212" s="18">
        <v>46266</v>
      </c>
      <c r="X212" s="19"/>
      <c r="Y212" s="12">
        <v>1</v>
      </c>
      <c r="Z212" s="12">
        <v>1</v>
      </c>
      <c r="AA212" s="12" t="s">
        <v>55</v>
      </c>
      <c r="AB212" s="414" t="s">
        <v>242</v>
      </c>
    </row>
    <row r="213" spans="1:28" s="91" customFormat="1" x14ac:dyDescent="0.25">
      <c r="A213" s="372" t="s">
        <v>175</v>
      </c>
      <c r="B213" s="3">
        <v>100622</v>
      </c>
      <c r="C213" s="3">
        <v>3800035771985</v>
      </c>
      <c r="D213" s="1296" t="s">
        <v>666</v>
      </c>
      <c r="E213" s="1681">
        <v>1170</v>
      </c>
      <c r="F213" s="187">
        <f t="shared" si="48"/>
        <v>1439.1</v>
      </c>
      <c r="G213" s="927" t="s">
        <v>59</v>
      </c>
      <c r="H213" s="914">
        <v>2.1</v>
      </c>
      <c r="I213" s="12" t="s">
        <v>49</v>
      </c>
      <c r="J213" s="12" t="s">
        <v>50</v>
      </c>
      <c r="K213" s="12">
        <v>84191900</v>
      </c>
      <c r="L213" s="12" t="s">
        <v>51</v>
      </c>
      <c r="M213" s="3">
        <v>760</v>
      </c>
      <c r="N213" s="562">
        <v>1605</v>
      </c>
      <c r="O213" s="562">
        <v>670</v>
      </c>
      <c r="P213" s="12"/>
      <c r="Q213" s="17">
        <v>98</v>
      </c>
      <c r="R213" s="13">
        <f>Q213*0.9</f>
        <v>88.2</v>
      </c>
      <c r="S213" s="14" t="s">
        <v>65</v>
      </c>
      <c r="T213" s="15"/>
      <c r="U213" s="15" t="s">
        <v>76</v>
      </c>
      <c r="V213" s="17" t="s">
        <v>74</v>
      </c>
      <c r="W213" s="18">
        <v>46266</v>
      </c>
      <c r="X213" s="19"/>
      <c r="Y213" s="12">
        <v>1</v>
      </c>
      <c r="Z213" s="12">
        <v>1</v>
      </c>
      <c r="AA213" s="12" t="s">
        <v>55</v>
      </c>
      <c r="AB213" s="414" t="s">
        <v>242</v>
      </c>
    </row>
    <row r="214" spans="1:28" s="91" customFormat="1" ht="14.4" thickBot="1" x14ac:dyDescent="0.3">
      <c r="A214" s="372" t="s">
        <v>176</v>
      </c>
      <c r="B214" s="3">
        <v>100623</v>
      </c>
      <c r="C214" s="444">
        <v>3800035734164</v>
      </c>
      <c r="D214" s="1296" t="s">
        <v>663</v>
      </c>
      <c r="E214" s="1682">
        <v>1620</v>
      </c>
      <c r="F214" s="187">
        <f t="shared" si="48"/>
        <v>1992.6</v>
      </c>
      <c r="G214" s="927" t="s">
        <v>59</v>
      </c>
      <c r="H214" s="914">
        <v>2.1</v>
      </c>
      <c r="I214" s="12" t="s">
        <v>49</v>
      </c>
      <c r="J214" s="12" t="s">
        <v>50</v>
      </c>
      <c r="K214" s="12">
        <v>84191900</v>
      </c>
      <c r="L214" s="12" t="s">
        <v>51</v>
      </c>
      <c r="M214" s="3">
        <v>890</v>
      </c>
      <c r="N214" s="562">
        <v>1765</v>
      </c>
      <c r="O214" s="562">
        <v>800</v>
      </c>
      <c r="P214" s="12"/>
      <c r="Q214" s="17">
        <v>166</v>
      </c>
      <c r="R214" s="13">
        <f>Q214*0.9</f>
        <v>149.4</v>
      </c>
      <c r="S214" s="14" t="s">
        <v>65</v>
      </c>
      <c r="T214" s="15"/>
      <c r="U214" s="15" t="s">
        <v>76</v>
      </c>
      <c r="V214" s="17" t="s">
        <v>74</v>
      </c>
      <c r="W214" s="18">
        <v>46266</v>
      </c>
      <c r="X214" s="19"/>
      <c r="Y214" s="12">
        <v>1</v>
      </c>
      <c r="Z214" s="12">
        <v>1</v>
      </c>
      <c r="AA214" s="12" t="s">
        <v>55</v>
      </c>
      <c r="AB214" s="414" t="s">
        <v>242</v>
      </c>
    </row>
    <row r="215" spans="1:28" s="91" customFormat="1" ht="16.2" thickBot="1" x14ac:dyDescent="0.35">
      <c r="A215" s="35"/>
      <c r="B215" s="34"/>
      <c r="C215" s="34"/>
      <c r="D215" s="561" t="s">
        <v>599</v>
      </c>
      <c r="E215" s="663"/>
      <c r="F215" s="727"/>
      <c r="G215" s="450"/>
      <c r="H215" s="451"/>
      <c r="I215" s="23"/>
      <c r="J215" s="23"/>
      <c r="K215" s="23"/>
      <c r="L215" s="23"/>
      <c r="M215" s="34"/>
      <c r="N215" s="563"/>
      <c r="O215" s="563"/>
      <c r="P215" s="23"/>
      <c r="Q215" s="26"/>
      <c r="R215" s="21"/>
      <c r="S215" s="30"/>
      <c r="T215" s="43"/>
      <c r="U215" s="47"/>
      <c r="V215" s="26"/>
      <c r="W215" s="22"/>
      <c r="X215" s="22"/>
      <c r="Y215" s="23"/>
      <c r="Z215" s="23"/>
      <c r="AA215" s="23"/>
      <c r="AB215" s="417"/>
    </row>
    <row r="216" spans="1:28" s="91" customFormat="1" x14ac:dyDescent="0.25">
      <c r="A216" s="372" t="s">
        <v>177</v>
      </c>
      <c r="B216" s="3">
        <v>100630</v>
      </c>
      <c r="C216" s="234">
        <v>3800035734157</v>
      </c>
      <c r="D216" s="1296" t="s">
        <v>670</v>
      </c>
      <c r="E216" s="371">
        <v>1230</v>
      </c>
      <c r="F216" s="187">
        <f t="shared" si="48"/>
        <v>1512.9</v>
      </c>
      <c r="G216" s="927" t="s">
        <v>59</v>
      </c>
      <c r="H216" s="914">
        <v>2.1</v>
      </c>
      <c r="I216" s="12" t="s">
        <v>49</v>
      </c>
      <c r="J216" s="12" t="s">
        <v>50</v>
      </c>
      <c r="K216" s="12">
        <v>84191900</v>
      </c>
      <c r="L216" s="12" t="s">
        <v>51</v>
      </c>
      <c r="M216" s="3">
        <v>760</v>
      </c>
      <c r="N216" s="562">
        <v>1215</v>
      </c>
      <c r="O216" s="562">
        <v>670</v>
      </c>
      <c r="P216" s="12"/>
      <c r="Q216" s="17">
        <v>98</v>
      </c>
      <c r="R216" s="13">
        <f>Q216*0.9</f>
        <v>88.2</v>
      </c>
      <c r="S216" s="14" t="s">
        <v>65</v>
      </c>
      <c r="T216" s="15"/>
      <c r="U216" s="15" t="s">
        <v>76</v>
      </c>
      <c r="V216" s="17" t="s">
        <v>74</v>
      </c>
      <c r="W216" s="18">
        <v>46266</v>
      </c>
      <c r="X216" s="19"/>
      <c r="Y216" s="12">
        <v>1</v>
      </c>
      <c r="Z216" s="12">
        <v>1</v>
      </c>
      <c r="AA216" s="12" t="s">
        <v>55</v>
      </c>
      <c r="AB216" s="414" t="s">
        <v>242</v>
      </c>
    </row>
    <row r="217" spans="1:28" s="91" customFormat="1" x14ac:dyDescent="0.25">
      <c r="A217" s="372" t="s">
        <v>178</v>
      </c>
      <c r="B217" s="3">
        <v>100631</v>
      </c>
      <c r="C217" s="234">
        <v>3800035777017</v>
      </c>
      <c r="D217" s="1296" t="s">
        <v>671</v>
      </c>
      <c r="E217" s="755">
        <v>1530</v>
      </c>
      <c r="F217" s="187">
        <f t="shared" si="48"/>
        <v>1881.8999999999999</v>
      </c>
      <c r="G217" s="927" t="s">
        <v>59</v>
      </c>
      <c r="H217" s="914">
        <v>2.1</v>
      </c>
      <c r="I217" s="12" t="s">
        <v>49</v>
      </c>
      <c r="J217" s="12" t="s">
        <v>50</v>
      </c>
      <c r="K217" s="12">
        <v>84191900</v>
      </c>
      <c r="L217" s="12" t="s">
        <v>51</v>
      </c>
      <c r="M217" s="3">
        <v>760</v>
      </c>
      <c r="N217" s="562">
        <v>1605</v>
      </c>
      <c r="O217" s="562">
        <v>670</v>
      </c>
      <c r="P217" s="12"/>
      <c r="Q217" s="17">
        <v>125</v>
      </c>
      <c r="R217" s="13">
        <f>Q217*0.9</f>
        <v>112.5</v>
      </c>
      <c r="S217" s="14" t="s">
        <v>65</v>
      </c>
      <c r="T217" s="15"/>
      <c r="U217" s="15" t="s">
        <v>76</v>
      </c>
      <c r="V217" s="17" t="s">
        <v>74</v>
      </c>
      <c r="W217" s="18">
        <v>46266</v>
      </c>
      <c r="X217" s="19"/>
      <c r="Y217" s="12">
        <v>1</v>
      </c>
      <c r="Z217" s="12">
        <v>1</v>
      </c>
      <c r="AA217" s="12" t="s">
        <v>55</v>
      </c>
      <c r="AB217" s="414" t="s">
        <v>242</v>
      </c>
    </row>
    <row r="218" spans="1:28" s="91" customFormat="1" ht="14.4" thickBot="1" x14ac:dyDescent="0.3">
      <c r="A218" s="372" t="s">
        <v>179</v>
      </c>
      <c r="B218" s="3">
        <v>100632</v>
      </c>
      <c r="C218" s="234">
        <v>3800035777086</v>
      </c>
      <c r="D218" s="1296" t="s">
        <v>672</v>
      </c>
      <c r="E218" s="756">
        <v>2100</v>
      </c>
      <c r="F218" s="187">
        <f t="shared" si="48"/>
        <v>2583</v>
      </c>
      <c r="G218" s="927" t="s">
        <v>59</v>
      </c>
      <c r="H218" s="914">
        <v>2.1</v>
      </c>
      <c r="I218" s="12" t="s">
        <v>49</v>
      </c>
      <c r="J218" s="12" t="s">
        <v>50</v>
      </c>
      <c r="K218" s="12">
        <v>84191900</v>
      </c>
      <c r="L218" s="12" t="s">
        <v>51</v>
      </c>
      <c r="M218" s="3">
        <v>890</v>
      </c>
      <c r="N218" s="562">
        <v>1765</v>
      </c>
      <c r="O218" s="562">
        <v>800</v>
      </c>
      <c r="P218" s="12"/>
      <c r="Q218" s="17">
        <v>195</v>
      </c>
      <c r="R218" s="13">
        <f>Q218*0.9</f>
        <v>175.5</v>
      </c>
      <c r="S218" s="14" t="s">
        <v>65</v>
      </c>
      <c r="T218" s="15"/>
      <c r="U218" s="15" t="s">
        <v>76</v>
      </c>
      <c r="V218" s="17" t="s">
        <v>74</v>
      </c>
      <c r="W218" s="18">
        <v>46266</v>
      </c>
      <c r="X218" s="19"/>
      <c r="Y218" s="12">
        <v>1</v>
      </c>
      <c r="Z218" s="12">
        <v>1</v>
      </c>
      <c r="AA218" s="12" t="s">
        <v>55</v>
      </c>
      <c r="AB218" s="414" t="s">
        <v>242</v>
      </c>
    </row>
    <row r="219" spans="1:28" s="91" customFormat="1" ht="16.2" thickBot="1" x14ac:dyDescent="0.35">
      <c r="A219" s="35"/>
      <c r="B219" s="34"/>
      <c r="C219" s="34"/>
      <c r="D219" s="561" t="s">
        <v>600</v>
      </c>
      <c r="E219" s="663"/>
      <c r="F219" s="727"/>
      <c r="G219" s="450"/>
      <c r="H219" s="451"/>
      <c r="I219" s="23"/>
      <c r="J219" s="23"/>
      <c r="K219" s="23"/>
      <c r="L219" s="23"/>
      <c r="M219" s="34"/>
      <c r="N219" s="563"/>
      <c r="O219" s="563"/>
      <c r="P219" s="23"/>
      <c r="Q219" s="26"/>
      <c r="R219" s="21"/>
      <c r="S219" s="30"/>
      <c r="T219" s="43"/>
      <c r="U219" s="47"/>
      <c r="V219" s="26"/>
      <c r="W219" s="22"/>
      <c r="X219" s="22"/>
      <c r="Y219" s="23"/>
      <c r="Z219" s="23"/>
      <c r="AA219" s="23"/>
      <c r="AB219" s="417"/>
    </row>
    <row r="220" spans="1:28" s="91" customFormat="1" x14ac:dyDescent="0.25">
      <c r="A220" s="372" t="s">
        <v>180</v>
      </c>
      <c r="B220" s="3">
        <v>100640</v>
      </c>
      <c r="C220" s="234">
        <v>3800035734126</v>
      </c>
      <c r="D220" s="1296" t="s">
        <v>667</v>
      </c>
      <c r="E220" s="371">
        <v>1030</v>
      </c>
      <c r="F220" s="187">
        <f t="shared" si="48"/>
        <v>1266.9000000000001</v>
      </c>
      <c r="G220" s="927" t="s">
        <v>59</v>
      </c>
      <c r="H220" s="914">
        <v>2.1</v>
      </c>
      <c r="I220" s="12" t="s">
        <v>49</v>
      </c>
      <c r="J220" s="12" t="s">
        <v>50</v>
      </c>
      <c r="K220" s="12">
        <v>84191900</v>
      </c>
      <c r="L220" s="12" t="s">
        <v>51</v>
      </c>
      <c r="M220" s="3">
        <v>760</v>
      </c>
      <c r="N220" s="562">
        <v>1215</v>
      </c>
      <c r="O220" s="562">
        <v>670</v>
      </c>
      <c r="P220" s="12"/>
      <c r="Q220" s="17">
        <v>95</v>
      </c>
      <c r="R220" s="13">
        <f>Q220*0.9</f>
        <v>85.5</v>
      </c>
      <c r="S220" s="14" t="s">
        <v>65</v>
      </c>
      <c r="T220" s="15"/>
      <c r="U220" s="15" t="s">
        <v>76</v>
      </c>
      <c r="V220" s="17" t="s">
        <v>74</v>
      </c>
      <c r="W220" s="18">
        <v>46266</v>
      </c>
      <c r="X220" s="19"/>
      <c r="Y220" s="12">
        <v>1</v>
      </c>
      <c r="Z220" s="12">
        <v>1</v>
      </c>
      <c r="AA220" s="12" t="s">
        <v>55</v>
      </c>
      <c r="AB220" s="414" t="s">
        <v>242</v>
      </c>
    </row>
    <row r="221" spans="1:28" s="91" customFormat="1" x14ac:dyDescent="0.25">
      <c r="A221" s="372" t="s">
        <v>181</v>
      </c>
      <c r="B221" s="3">
        <v>100641</v>
      </c>
      <c r="C221" s="234">
        <v>3800035776157</v>
      </c>
      <c r="D221" s="1296" t="s">
        <v>668</v>
      </c>
      <c r="E221" s="755">
        <v>1390</v>
      </c>
      <c r="F221" s="187">
        <f t="shared" si="48"/>
        <v>1709.7</v>
      </c>
      <c r="G221" s="927" t="s">
        <v>59</v>
      </c>
      <c r="H221" s="914">
        <v>2.1</v>
      </c>
      <c r="I221" s="12" t="s">
        <v>49</v>
      </c>
      <c r="J221" s="12" t="s">
        <v>50</v>
      </c>
      <c r="K221" s="12">
        <v>84191900</v>
      </c>
      <c r="L221" s="12" t="s">
        <v>51</v>
      </c>
      <c r="M221" s="3">
        <v>760</v>
      </c>
      <c r="N221" s="562">
        <v>1605</v>
      </c>
      <c r="O221" s="562">
        <v>670</v>
      </c>
      <c r="P221" s="12"/>
      <c r="Q221" s="17">
        <v>121</v>
      </c>
      <c r="R221" s="13">
        <f>Q221*0.9</f>
        <v>108.9</v>
      </c>
      <c r="S221" s="14" t="s">
        <v>65</v>
      </c>
      <c r="T221" s="15"/>
      <c r="U221" s="15" t="s">
        <v>76</v>
      </c>
      <c r="V221" s="17" t="s">
        <v>74</v>
      </c>
      <c r="W221" s="18">
        <v>46266</v>
      </c>
      <c r="X221" s="19"/>
      <c r="Y221" s="12">
        <v>1</v>
      </c>
      <c r="Z221" s="12">
        <v>1</v>
      </c>
      <c r="AA221" s="12" t="s">
        <v>55</v>
      </c>
      <c r="AB221" s="414" t="s">
        <v>242</v>
      </c>
    </row>
    <row r="222" spans="1:28" s="91" customFormat="1" ht="14.4" thickBot="1" x14ac:dyDescent="0.3">
      <c r="A222" s="757" t="s">
        <v>182</v>
      </c>
      <c r="B222" s="761">
        <v>100642</v>
      </c>
      <c r="C222" s="373">
        <v>3800035736649</v>
      </c>
      <c r="D222" s="1296" t="s">
        <v>669</v>
      </c>
      <c r="E222" s="759">
        <v>1990</v>
      </c>
      <c r="F222" s="187">
        <f t="shared" si="48"/>
        <v>2447.6999999999998</v>
      </c>
      <c r="G222" s="927" t="s">
        <v>59</v>
      </c>
      <c r="H222" s="914">
        <v>2.1</v>
      </c>
      <c r="I222" s="760" t="s">
        <v>49</v>
      </c>
      <c r="J222" s="760" t="s">
        <v>50</v>
      </c>
      <c r="K222" s="12">
        <v>84191900</v>
      </c>
      <c r="L222" s="760" t="s">
        <v>51</v>
      </c>
      <c r="M222" s="761">
        <v>890</v>
      </c>
      <c r="N222" s="762">
        <v>1765</v>
      </c>
      <c r="O222" s="762">
        <v>800</v>
      </c>
      <c r="P222" s="760"/>
      <c r="Q222" s="758">
        <v>186</v>
      </c>
      <c r="R222" s="763">
        <f>Q222*0.9</f>
        <v>167.4</v>
      </c>
      <c r="S222" s="764" t="s">
        <v>65</v>
      </c>
      <c r="T222" s="765"/>
      <c r="U222" s="765" t="s">
        <v>76</v>
      </c>
      <c r="V222" s="758" t="s">
        <v>74</v>
      </c>
      <c r="W222" s="766">
        <v>46266</v>
      </c>
      <c r="X222" s="767"/>
      <c r="Y222" s="760">
        <v>1</v>
      </c>
      <c r="Z222" s="760">
        <v>1</v>
      </c>
      <c r="AA222" s="760" t="s">
        <v>55</v>
      </c>
      <c r="AB222" s="414" t="s">
        <v>242</v>
      </c>
    </row>
    <row r="223" spans="1:28" ht="16.2" thickBot="1" x14ac:dyDescent="0.3">
      <c r="A223" s="4"/>
      <c r="B223" s="34"/>
      <c r="C223" s="5"/>
      <c r="D223" s="6" t="s">
        <v>598</v>
      </c>
      <c r="E223" s="1529">
        <v>0</v>
      </c>
      <c r="F223" s="267">
        <v>0</v>
      </c>
      <c r="G223" s="450"/>
      <c r="H223" s="451"/>
      <c r="I223" s="20"/>
      <c r="J223" s="20"/>
      <c r="K223" s="20"/>
      <c r="L223" s="20"/>
      <c r="M223" s="23"/>
      <c r="N223" s="589"/>
      <c r="O223" s="589"/>
      <c r="P223" s="23"/>
      <c r="Q223" s="21"/>
      <c r="R223" s="21"/>
      <c r="S223" s="23"/>
      <c r="T223" s="23"/>
      <c r="U223" s="24"/>
      <c r="V223" s="26"/>
      <c r="W223" s="22"/>
      <c r="X223" s="22"/>
      <c r="Y223" s="23"/>
      <c r="Z223" s="23"/>
      <c r="AA223" s="23"/>
      <c r="AB223" s="417"/>
    </row>
    <row r="224" spans="1:28" s="379" customFormat="1" x14ac:dyDescent="0.25">
      <c r="A224" s="374" t="s">
        <v>212</v>
      </c>
      <c r="B224" s="375">
        <v>110160</v>
      </c>
      <c r="C224" s="375">
        <v>8588005817790</v>
      </c>
      <c r="D224" s="376" t="s">
        <v>592</v>
      </c>
      <c r="E224" s="1684">
        <v>68</v>
      </c>
      <c r="F224" s="187">
        <f t="shared" si="48"/>
        <v>83.64</v>
      </c>
      <c r="G224" s="954" t="s">
        <v>77</v>
      </c>
      <c r="H224" s="955">
        <v>0.19</v>
      </c>
      <c r="I224" s="209" t="s">
        <v>49</v>
      </c>
      <c r="J224" s="377" t="s">
        <v>50</v>
      </c>
      <c r="K224" s="209">
        <v>85168080</v>
      </c>
      <c r="L224" s="377" t="s">
        <v>56</v>
      </c>
      <c r="M224" s="209"/>
      <c r="N224" s="597">
        <v>335</v>
      </c>
      <c r="O224" s="212">
        <v>69</v>
      </c>
      <c r="P224" s="377"/>
      <c r="Q224" s="210">
        <v>2</v>
      </c>
      <c r="R224" s="378">
        <f t="shared" ref="R224:R231" si="51">Q224*0.9</f>
        <v>1.8</v>
      </c>
      <c r="S224" s="211"/>
      <c r="T224" s="15"/>
      <c r="U224" s="213" t="s">
        <v>78</v>
      </c>
      <c r="V224" s="214" t="s">
        <v>79</v>
      </c>
      <c r="W224" s="215">
        <v>46266</v>
      </c>
      <c r="X224" s="216"/>
      <c r="Y224" s="209">
        <v>1</v>
      </c>
      <c r="Z224" s="209">
        <v>1</v>
      </c>
      <c r="AA224" s="209" t="s">
        <v>55</v>
      </c>
      <c r="AB224" s="414" t="s">
        <v>242</v>
      </c>
    </row>
    <row r="225" spans="1:45" s="379" customFormat="1" x14ac:dyDescent="0.25">
      <c r="A225" s="374" t="s">
        <v>183</v>
      </c>
      <c r="B225" s="380">
        <v>110161</v>
      </c>
      <c r="C225" s="380">
        <v>8588005817806</v>
      </c>
      <c r="D225" s="376" t="s">
        <v>591</v>
      </c>
      <c r="E225" s="1683">
        <v>72</v>
      </c>
      <c r="F225" s="187">
        <f t="shared" si="48"/>
        <v>88.56</v>
      </c>
      <c r="G225" s="954" t="s">
        <v>77</v>
      </c>
      <c r="H225" s="955">
        <v>0.19</v>
      </c>
      <c r="I225" s="209" t="s">
        <v>49</v>
      </c>
      <c r="J225" s="377" t="s">
        <v>50</v>
      </c>
      <c r="K225" s="209">
        <v>85168080</v>
      </c>
      <c r="L225" s="377" t="s">
        <v>56</v>
      </c>
      <c r="M225" s="209"/>
      <c r="N225" s="597">
        <v>390</v>
      </c>
      <c r="O225" s="212">
        <v>69</v>
      </c>
      <c r="P225" s="377"/>
      <c r="Q225" s="210">
        <v>2</v>
      </c>
      <c r="R225" s="378">
        <f t="shared" si="51"/>
        <v>1.8</v>
      </c>
      <c r="S225" s="211"/>
      <c r="T225" s="15"/>
      <c r="U225" s="213" t="s">
        <v>78</v>
      </c>
      <c r="V225" s="214" t="s">
        <v>79</v>
      </c>
      <c r="W225" s="215">
        <v>46266</v>
      </c>
      <c r="X225" s="216"/>
      <c r="Y225" s="209">
        <v>1</v>
      </c>
      <c r="Z225" s="209">
        <v>1</v>
      </c>
      <c r="AA225" s="209" t="s">
        <v>55</v>
      </c>
      <c r="AB225" s="414" t="s">
        <v>242</v>
      </c>
    </row>
    <row r="226" spans="1:45" s="379" customFormat="1" x14ac:dyDescent="0.25">
      <c r="A226" s="374" t="s">
        <v>184</v>
      </c>
      <c r="B226" s="380">
        <v>110162</v>
      </c>
      <c r="C226" s="380">
        <v>8588005817813</v>
      </c>
      <c r="D226" s="376" t="s">
        <v>590</v>
      </c>
      <c r="E226" s="1683">
        <v>82</v>
      </c>
      <c r="F226" s="187">
        <f t="shared" si="48"/>
        <v>100.86</v>
      </c>
      <c r="G226" s="954" t="s">
        <v>77</v>
      </c>
      <c r="H226" s="955">
        <v>0.19</v>
      </c>
      <c r="I226" s="209" t="s">
        <v>49</v>
      </c>
      <c r="J226" s="377" t="s">
        <v>50</v>
      </c>
      <c r="K226" s="209">
        <v>85168080</v>
      </c>
      <c r="L226" s="377" t="s">
        <v>56</v>
      </c>
      <c r="M226" s="209"/>
      <c r="N226" s="597">
        <v>470</v>
      </c>
      <c r="O226" s="212">
        <v>69</v>
      </c>
      <c r="P226" s="377"/>
      <c r="Q226" s="210">
        <v>3</v>
      </c>
      <c r="R226" s="378">
        <f t="shared" si="51"/>
        <v>2.7</v>
      </c>
      <c r="S226" s="211"/>
      <c r="T226" s="15"/>
      <c r="U226" s="213" t="s">
        <v>78</v>
      </c>
      <c r="V226" s="214" t="s">
        <v>79</v>
      </c>
      <c r="W226" s="215">
        <v>46266</v>
      </c>
      <c r="X226" s="216"/>
      <c r="Y226" s="209">
        <v>1</v>
      </c>
      <c r="Z226" s="209">
        <v>1</v>
      </c>
      <c r="AA226" s="209" t="s">
        <v>55</v>
      </c>
      <c r="AB226" s="414" t="s">
        <v>242</v>
      </c>
    </row>
    <row r="227" spans="1:45" s="379" customFormat="1" x14ac:dyDescent="0.25">
      <c r="A227" s="374" t="s">
        <v>185</v>
      </c>
      <c r="B227" s="380">
        <v>110185</v>
      </c>
      <c r="C227" s="381" t="s">
        <v>186</v>
      </c>
      <c r="D227" s="376" t="s">
        <v>593</v>
      </c>
      <c r="E227" s="253">
        <v>240</v>
      </c>
      <c r="F227" s="187">
        <f t="shared" si="48"/>
        <v>295.2</v>
      </c>
      <c r="G227" s="954" t="s">
        <v>77</v>
      </c>
      <c r="H227" s="955">
        <v>0.19</v>
      </c>
      <c r="I227" s="209" t="s">
        <v>49</v>
      </c>
      <c r="J227" s="377" t="s">
        <v>50</v>
      </c>
      <c r="K227" s="209">
        <v>85168080</v>
      </c>
      <c r="L227" s="377" t="s">
        <v>56</v>
      </c>
      <c r="M227" s="209"/>
      <c r="N227" s="597">
        <v>470</v>
      </c>
      <c r="O227" s="212">
        <v>69</v>
      </c>
      <c r="P227" s="377"/>
      <c r="Q227" s="210">
        <v>3</v>
      </c>
      <c r="R227" s="378">
        <f t="shared" si="51"/>
        <v>2.7</v>
      </c>
      <c r="S227" s="211"/>
      <c r="T227" s="15"/>
      <c r="U227" s="213" t="s">
        <v>78</v>
      </c>
      <c r="V227" s="214" t="s">
        <v>79</v>
      </c>
      <c r="W227" s="215">
        <v>46266</v>
      </c>
      <c r="X227" s="216"/>
      <c r="Y227" s="209">
        <v>1</v>
      </c>
      <c r="Z227" s="209">
        <v>1</v>
      </c>
      <c r="AA227" s="209" t="s">
        <v>55</v>
      </c>
      <c r="AB227" s="414" t="s">
        <v>242</v>
      </c>
    </row>
    <row r="228" spans="1:45" s="379" customFormat="1" x14ac:dyDescent="0.25">
      <c r="A228" s="374" t="s">
        <v>187</v>
      </c>
      <c r="B228" s="380">
        <v>110163</v>
      </c>
      <c r="C228" s="380">
        <v>8588005817820</v>
      </c>
      <c r="D228" s="376" t="s">
        <v>594</v>
      </c>
      <c r="E228" s="253">
        <v>270</v>
      </c>
      <c r="F228" s="187">
        <f t="shared" si="48"/>
        <v>332.1</v>
      </c>
      <c r="G228" s="954" t="s">
        <v>77</v>
      </c>
      <c r="H228" s="955">
        <v>0.19</v>
      </c>
      <c r="I228" s="209" t="s">
        <v>49</v>
      </c>
      <c r="J228" s="377" t="s">
        <v>50</v>
      </c>
      <c r="K228" s="209">
        <v>85168080</v>
      </c>
      <c r="L228" s="377" t="s">
        <v>56</v>
      </c>
      <c r="M228" s="209"/>
      <c r="N228" s="597">
        <v>400</v>
      </c>
      <c r="O228" s="212">
        <v>69</v>
      </c>
      <c r="P228" s="377"/>
      <c r="Q228" s="210">
        <v>3</v>
      </c>
      <c r="R228" s="378">
        <f t="shared" si="51"/>
        <v>2.7</v>
      </c>
      <c r="S228" s="211"/>
      <c r="T228" s="15"/>
      <c r="U228" s="213" t="s">
        <v>78</v>
      </c>
      <c r="V228" s="214" t="s">
        <v>79</v>
      </c>
      <c r="W228" s="215">
        <v>46266</v>
      </c>
      <c r="X228" s="216"/>
      <c r="Y228" s="209">
        <v>1</v>
      </c>
      <c r="Z228" s="209">
        <v>1</v>
      </c>
      <c r="AA228" s="209" t="s">
        <v>55</v>
      </c>
      <c r="AB228" s="414" t="s">
        <v>242</v>
      </c>
    </row>
    <row r="229" spans="1:45" s="379" customFormat="1" x14ac:dyDescent="0.25">
      <c r="A229" s="374" t="s">
        <v>188</v>
      </c>
      <c r="B229" s="380">
        <v>110164</v>
      </c>
      <c r="C229" s="380">
        <v>8588005817837</v>
      </c>
      <c r="D229" s="376" t="s">
        <v>595</v>
      </c>
      <c r="E229" s="253">
        <v>290</v>
      </c>
      <c r="F229" s="187">
        <f t="shared" si="48"/>
        <v>356.7</v>
      </c>
      <c r="G229" s="954" t="s">
        <v>77</v>
      </c>
      <c r="H229" s="955">
        <v>0.19</v>
      </c>
      <c r="I229" s="209" t="s">
        <v>49</v>
      </c>
      <c r="J229" s="377" t="s">
        <v>50</v>
      </c>
      <c r="K229" s="209">
        <v>85168080</v>
      </c>
      <c r="L229" s="377" t="s">
        <v>56</v>
      </c>
      <c r="M229" s="209"/>
      <c r="N229" s="597">
        <v>500</v>
      </c>
      <c r="O229" s="212">
        <v>69</v>
      </c>
      <c r="P229" s="377"/>
      <c r="Q229" s="210">
        <v>6</v>
      </c>
      <c r="R229" s="378">
        <f t="shared" si="51"/>
        <v>5.4</v>
      </c>
      <c r="S229" s="211"/>
      <c r="T229" s="15"/>
      <c r="U229" s="213" t="s">
        <v>78</v>
      </c>
      <c r="V229" s="214" t="s">
        <v>79</v>
      </c>
      <c r="W229" s="215">
        <v>46266</v>
      </c>
      <c r="X229" s="216"/>
      <c r="Y229" s="209">
        <v>1</v>
      </c>
      <c r="Z229" s="209">
        <v>1</v>
      </c>
      <c r="AA229" s="209" t="s">
        <v>55</v>
      </c>
      <c r="AB229" s="414" t="s">
        <v>242</v>
      </c>
    </row>
    <row r="230" spans="1:45" s="379" customFormat="1" x14ac:dyDescent="0.25">
      <c r="A230" s="374" t="s">
        <v>189</v>
      </c>
      <c r="B230" s="380">
        <v>110165</v>
      </c>
      <c r="C230" s="380">
        <v>8588005817844</v>
      </c>
      <c r="D230" s="376" t="s">
        <v>596</v>
      </c>
      <c r="E230" s="253">
        <v>320</v>
      </c>
      <c r="F230" s="187">
        <f t="shared" si="48"/>
        <v>393.6</v>
      </c>
      <c r="G230" s="954" t="s">
        <v>77</v>
      </c>
      <c r="H230" s="955">
        <v>0.19</v>
      </c>
      <c r="I230" s="209" t="s">
        <v>49</v>
      </c>
      <c r="J230" s="377" t="s">
        <v>50</v>
      </c>
      <c r="K230" s="209">
        <v>85168080</v>
      </c>
      <c r="L230" s="377" t="s">
        <v>56</v>
      </c>
      <c r="M230" s="209"/>
      <c r="N230" s="597">
        <v>600</v>
      </c>
      <c r="O230" s="212">
        <v>69</v>
      </c>
      <c r="P230" s="377"/>
      <c r="Q230" s="210">
        <v>7</v>
      </c>
      <c r="R230" s="378">
        <f t="shared" si="51"/>
        <v>6.3</v>
      </c>
      <c r="S230" s="211"/>
      <c r="T230" s="15"/>
      <c r="U230" s="213" t="s">
        <v>78</v>
      </c>
      <c r="V230" s="214" t="s">
        <v>79</v>
      </c>
      <c r="W230" s="215">
        <v>46266</v>
      </c>
      <c r="X230" s="216"/>
      <c r="Y230" s="209">
        <v>1</v>
      </c>
      <c r="Z230" s="209">
        <v>1</v>
      </c>
      <c r="AA230" s="209" t="s">
        <v>55</v>
      </c>
      <c r="AB230" s="414" t="s">
        <v>242</v>
      </c>
    </row>
    <row r="231" spans="1:45" s="379" customFormat="1" ht="14.4" thickBot="1" x14ac:dyDescent="0.3">
      <c r="A231" s="374" t="s">
        <v>226</v>
      </c>
      <c r="B231" s="1331">
        <v>110189</v>
      </c>
      <c r="C231" s="382" t="s">
        <v>190</v>
      </c>
      <c r="D231" s="376" t="s">
        <v>597</v>
      </c>
      <c r="E231" s="254">
        <v>500</v>
      </c>
      <c r="F231" s="187">
        <f t="shared" si="48"/>
        <v>615</v>
      </c>
      <c r="G231" s="954" t="s">
        <v>77</v>
      </c>
      <c r="H231" s="955">
        <v>0.19</v>
      </c>
      <c r="I231" s="209" t="s">
        <v>49</v>
      </c>
      <c r="J231" s="377" t="s">
        <v>50</v>
      </c>
      <c r="K231" s="209">
        <v>85168080</v>
      </c>
      <c r="L231" s="377" t="s">
        <v>56</v>
      </c>
      <c r="M231" s="219"/>
      <c r="N231" s="597">
        <v>600</v>
      </c>
      <c r="O231" s="221">
        <v>69</v>
      </c>
      <c r="P231" s="377"/>
      <c r="Q231" s="220">
        <v>7</v>
      </c>
      <c r="R231" s="383">
        <f t="shared" si="51"/>
        <v>6.3</v>
      </c>
      <c r="S231" s="211"/>
      <c r="T231" s="15"/>
      <c r="U231" s="213" t="s">
        <v>78</v>
      </c>
      <c r="V231" s="214" t="s">
        <v>79</v>
      </c>
      <c r="W231" s="215">
        <v>46266</v>
      </c>
      <c r="X231" s="216"/>
      <c r="Y231" s="209">
        <v>1</v>
      </c>
      <c r="Z231" s="209">
        <v>1</v>
      </c>
      <c r="AA231" s="209" t="s">
        <v>55</v>
      </c>
      <c r="AB231" s="414" t="s">
        <v>242</v>
      </c>
    </row>
    <row r="232" spans="1:45" ht="16.2" thickBot="1" x14ac:dyDescent="0.3">
      <c r="A232" s="33"/>
      <c r="B232" s="1332"/>
      <c r="C232" s="829"/>
      <c r="D232" s="1286" t="s">
        <v>589</v>
      </c>
      <c r="E232" s="1529">
        <v>0</v>
      </c>
      <c r="F232" s="267">
        <v>0</v>
      </c>
      <c r="G232" s="934"/>
      <c r="H232" s="935"/>
      <c r="I232" s="76"/>
      <c r="J232" s="76"/>
      <c r="K232" s="76"/>
      <c r="L232" s="76"/>
      <c r="M232" s="40"/>
      <c r="N232" s="1093"/>
      <c r="O232" s="1093"/>
      <c r="P232" s="40"/>
      <c r="Q232" s="77"/>
      <c r="R232" s="77"/>
      <c r="S232" s="40"/>
      <c r="T232" s="40"/>
      <c r="U232" s="116"/>
      <c r="V232" s="78"/>
      <c r="W232" s="830"/>
      <c r="X232" s="830"/>
      <c r="Y232" s="40"/>
      <c r="Z232" s="40"/>
      <c r="AA232" s="40"/>
      <c r="AB232" s="1094"/>
    </row>
    <row r="233" spans="1:45" s="119" customFormat="1" x14ac:dyDescent="0.25">
      <c r="A233" s="250" t="s">
        <v>214</v>
      </c>
      <c r="B233" s="1366" t="s">
        <v>215</v>
      </c>
      <c r="C233" s="488" t="s">
        <v>216</v>
      </c>
      <c r="D233" s="1368" t="s">
        <v>225</v>
      </c>
      <c r="E233" s="1684">
        <v>102</v>
      </c>
      <c r="F233" s="186">
        <f t="shared" si="48"/>
        <v>125.46</v>
      </c>
      <c r="G233" s="956" t="s">
        <v>77</v>
      </c>
      <c r="H233" s="957">
        <v>0.19</v>
      </c>
      <c r="I233" s="199" t="s">
        <v>49</v>
      </c>
      <c r="J233" s="226" t="s">
        <v>50</v>
      </c>
      <c r="K233" s="199">
        <v>85168080</v>
      </c>
      <c r="L233" s="227" t="s">
        <v>51</v>
      </c>
      <c r="M233" s="199">
        <v>300</v>
      </c>
      <c r="N233" s="202">
        <v>300</v>
      </c>
      <c r="O233" s="202">
        <v>300</v>
      </c>
      <c r="P233" s="199"/>
      <c r="Q233" s="200"/>
      <c r="R233" s="200"/>
      <c r="S233" s="201"/>
      <c r="T233" s="202"/>
      <c r="U233" s="203" t="s">
        <v>78</v>
      </c>
      <c r="V233" s="204" t="s">
        <v>79</v>
      </c>
      <c r="W233" s="205">
        <v>46266</v>
      </c>
      <c r="X233" s="206"/>
      <c r="Y233" s="207">
        <v>1</v>
      </c>
      <c r="Z233" s="207">
        <v>1</v>
      </c>
      <c r="AA233" s="208" t="s">
        <v>55</v>
      </c>
      <c r="AB233" s="434" t="s">
        <v>242</v>
      </c>
    </row>
    <row r="234" spans="1:45" s="119" customFormat="1" x14ac:dyDescent="0.25">
      <c r="A234" s="251" t="s">
        <v>293</v>
      </c>
      <c r="B234" s="1367" t="s">
        <v>217</v>
      </c>
      <c r="C234" s="489" t="s">
        <v>218</v>
      </c>
      <c r="D234" s="1369" t="s">
        <v>292</v>
      </c>
      <c r="E234" s="1683">
        <v>180</v>
      </c>
      <c r="F234" s="187">
        <f t="shared" si="48"/>
        <v>221.4</v>
      </c>
      <c r="G234" s="958" t="s">
        <v>77</v>
      </c>
      <c r="H234" s="959">
        <v>0.19</v>
      </c>
      <c r="I234" s="209" t="s">
        <v>49</v>
      </c>
      <c r="J234" s="224" t="s">
        <v>50</v>
      </c>
      <c r="K234" s="209">
        <v>85168080</v>
      </c>
      <c r="L234" s="225" t="s">
        <v>51</v>
      </c>
      <c r="M234" s="209">
        <v>300</v>
      </c>
      <c r="N234" s="212">
        <v>300</v>
      </c>
      <c r="O234" s="212">
        <v>300</v>
      </c>
      <c r="P234" s="209"/>
      <c r="Q234" s="210"/>
      <c r="R234" s="210"/>
      <c r="S234" s="211"/>
      <c r="T234" s="212"/>
      <c r="U234" s="213" t="s">
        <v>78</v>
      </c>
      <c r="V234" s="214" t="s">
        <v>79</v>
      </c>
      <c r="W234" s="215">
        <v>46266</v>
      </c>
      <c r="X234" s="216"/>
      <c r="Y234" s="217">
        <v>1</v>
      </c>
      <c r="Z234" s="217">
        <v>1</v>
      </c>
      <c r="AA234" s="218" t="s">
        <v>55</v>
      </c>
      <c r="AB234" s="435" t="s">
        <v>242</v>
      </c>
    </row>
    <row r="235" spans="1:45" s="119" customFormat="1" x14ac:dyDescent="0.25">
      <c r="A235" s="251" t="s">
        <v>219</v>
      </c>
      <c r="B235" s="1367" t="s">
        <v>220</v>
      </c>
      <c r="C235" s="489" t="s">
        <v>221</v>
      </c>
      <c r="D235" s="1369" t="s">
        <v>219</v>
      </c>
      <c r="E235" s="1683">
        <v>230</v>
      </c>
      <c r="F235" s="187">
        <f t="shared" si="48"/>
        <v>282.89999999999998</v>
      </c>
      <c r="G235" s="958" t="s">
        <v>77</v>
      </c>
      <c r="H235" s="959">
        <v>0.19</v>
      </c>
      <c r="I235" s="209" t="s">
        <v>49</v>
      </c>
      <c r="J235" s="224" t="s">
        <v>50</v>
      </c>
      <c r="K235" s="209">
        <v>85168080</v>
      </c>
      <c r="L235" s="225" t="s">
        <v>51</v>
      </c>
      <c r="M235" s="209">
        <v>300</v>
      </c>
      <c r="N235" s="212">
        <v>300</v>
      </c>
      <c r="O235" s="212">
        <v>300</v>
      </c>
      <c r="P235" s="209"/>
      <c r="Q235" s="210"/>
      <c r="R235" s="210"/>
      <c r="S235" s="211"/>
      <c r="T235" s="212"/>
      <c r="U235" s="213" t="s">
        <v>78</v>
      </c>
      <c r="V235" s="214" t="s">
        <v>79</v>
      </c>
      <c r="W235" s="215">
        <v>46266</v>
      </c>
      <c r="X235" s="216"/>
      <c r="Y235" s="217">
        <v>1</v>
      </c>
      <c r="Z235" s="217">
        <v>1</v>
      </c>
      <c r="AA235" s="218" t="s">
        <v>55</v>
      </c>
      <c r="AB235" s="435" t="s">
        <v>242</v>
      </c>
    </row>
    <row r="236" spans="1:45" s="119" customFormat="1" x14ac:dyDescent="0.25">
      <c r="A236" s="251" t="s">
        <v>222</v>
      </c>
      <c r="B236" s="1367" t="s">
        <v>223</v>
      </c>
      <c r="C236" s="489" t="s">
        <v>224</v>
      </c>
      <c r="D236" s="1369" t="s">
        <v>222</v>
      </c>
      <c r="E236" s="1683">
        <v>310</v>
      </c>
      <c r="F236" s="187">
        <f t="shared" si="48"/>
        <v>381.3</v>
      </c>
      <c r="G236" s="958" t="s">
        <v>77</v>
      </c>
      <c r="H236" s="959">
        <v>0.19</v>
      </c>
      <c r="I236" s="209" t="s">
        <v>49</v>
      </c>
      <c r="J236" s="224" t="s">
        <v>50</v>
      </c>
      <c r="K236" s="209">
        <v>85168080</v>
      </c>
      <c r="L236" s="225" t="s">
        <v>51</v>
      </c>
      <c r="M236" s="209">
        <v>300</v>
      </c>
      <c r="N236" s="212">
        <v>300</v>
      </c>
      <c r="O236" s="212">
        <v>300</v>
      </c>
      <c r="P236" s="209"/>
      <c r="Q236" s="210"/>
      <c r="R236" s="210"/>
      <c r="S236" s="211"/>
      <c r="T236" s="212"/>
      <c r="U236" s="213" t="s">
        <v>78</v>
      </c>
      <c r="V236" s="214" t="s">
        <v>79</v>
      </c>
      <c r="W236" s="215">
        <v>46266</v>
      </c>
      <c r="X236" s="216"/>
      <c r="Y236" s="217">
        <v>1</v>
      </c>
      <c r="Z236" s="217">
        <v>1</v>
      </c>
      <c r="AA236" s="218" t="s">
        <v>55</v>
      </c>
      <c r="AB236" s="435" t="s">
        <v>242</v>
      </c>
    </row>
    <row r="237" spans="1:45" s="119" customFormat="1" ht="14.4" thickBot="1" x14ac:dyDescent="0.3">
      <c r="A237" s="768" t="s">
        <v>451</v>
      </c>
      <c r="B237" s="1019" t="s">
        <v>481</v>
      </c>
      <c r="C237" s="221" t="s">
        <v>452</v>
      </c>
      <c r="D237" s="1095" t="s">
        <v>451</v>
      </c>
      <c r="E237" s="1685">
        <v>179</v>
      </c>
      <c r="F237" s="908">
        <f t="shared" si="48"/>
        <v>220.17</v>
      </c>
      <c r="G237" s="1096" t="s">
        <v>77</v>
      </c>
      <c r="H237" s="1097">
        <v>0.19</v>
      </c>
      <c r="I237" s="219" t="s">
        <v>49</v>
      </c>
      <c r="J237" s="1098" t="s">
        <v>50</v>
      </c>
      <c r="K237" s="219">
        <v>85168080</v>
      </c>
      <c r="L237" s="1099" t="s">
        <v>51</v>
      </c>
      <c r="M237" s="219">
        <v>300</v>
      </c>
      <c r="N237" s="221">
        <v>300</v>
      </c>
      <c r="O237" s="221">
        <v>300</v>
      </c>
      <c r="P237" s="219"/>
      <c r="Q237" s="220"/>
      <c r="R237" s="220"/>
      <c r="S237" s="1100"/>
      <c r="T237" s="221"/>
      <c r="U237" s="1101" t="s">
        <v>78</v>
      </c>
      <c r="V237" s="222" t="s">
        <v>79</v>
      </c>
      <c r="W237" s="1102">
        <v>46266</v>
      </c>
      <c r="X237" s="1103"/>
      <c r="Y237" s="1104">
        <v>1</v>
      </c>
      <c r="Z237" s="1104">
        <v>1</v>
      </c>
      <c r="AA237" s="1105" t="s">
        <v>55</v>
      </c>
      <c r="AB237" s="1106" t="s">
        <v>242</v>
      </c>
    </row>
    <row r="238" spans="1:45" s="564" customFormat="1" ht="27.6" customHeight="1" thickBot="1" x14ac:dyDescent="0.3">
      <c r="A238" s="548"/>
      <c r="B238" s="550"/>
      <c r="C238" s="550"/>
      <c r="D238" s="551" t="s">
        <v>603</v>
      </c>
      <c r="E238" s="1530"/>
      <c r="F238" s="552"/>
      <c r="G238" s="960"/>
      <c r="H238" s="961"/>
      <c r="I238" s="549"/>
      <c r="J238" s="549"/>
      <c r="K238" s="549"/>
      <c r="L238" s="549"/>
      <c r="M238" s="549"/>
      <c r="N238" s="598"/>
      <c r="O238" s="598"/>
      <c r="P238" s="549"/>
      <c r="Q238" s="553"/>
      <c r="R238" s="550"/>
      <c r="S238" s="554"/>
      <c r="T238" s="555"/>
      <c r="U238" s="556"/>
      <c r="V238" s="557"/>
      <c r="W238" s="558"/>
      <c r="X238" s="558"/>
      <c r="Y238" s="559"/>
      <c r="Z238" s="559"/>
      <c r="AA238" s="559"/>
      <c r="AB238" s="56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0"/>
      <c r="AP238" s="90"/>
      <c r="AQ238" s="90"/>
      <c r="AR238" s="90"/>
      <c r="AS238" s="90"/>
    </row>
    <row r="239" spans="1:45" s="577" customFormat="1" ht="16.2" thickBot="1" x14ac:dyDescent="0.35">
      <c r="A239" s="565"/>
      <c r="B239" s="1333"/>
      <c r="C239" s="566"/>
      <c r="D239" s="6" t="s">
        <v>602</v>
      </c>
      <c r="E239" s="1531"/>
      <c r="F239" s="567"/>
      <c r="G239" s="568"/>
      <c r="H239" s="114"/>
      <c r="I239" s="569"/>
      <c r="J239" s="569"/>
      <c r="K239" s="569"/>
      <c r="L239" s="569"/>
      <c r="M239" s="570"/>
      <c r="N239" s="599"/>
      <c r="O239" s="599"/>
      <c r="P239" s="570"/>
      <c r="Q239" s="571"/>
      <c r="R239" s="571"/>
      <c r="S239" s="570"/>
      <c r="T239" s="570"/>
      <c r="U239" s="572"/>
      <c r="V239" s="573"/>
      <c r="W239" s="574"/>
      <c r="X239" s="574"/>
      <c r="Y239" s="575"/>
      <c r="Z239" s="575"/>
      <c r="AA239" s="575"/>
      <c r="AB239" s="576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</row>
    <row r="240" spans="1:45" s="1622" customFormat="1" ht="14.4" x14ac:dyDescent="0.3">
      <c r="A240" s="9" t="s">
        <v>371</v>
      </c>
      <c r="B240" s="1319" t="s">
        <v>386</v>
      </c>
      <c r="C240" s="10">
        <v>8588005815734</v>
      </c>
      <c r="D240" s="1625" t="s">
        <v>607</v>
      </c>
      <c r="E240" s="1686">
        <v>650</v>
      </c>
      <c r="F240" s="185">
        <f t="shared" si="48"/>
        <v>799.5</v>
      </c>
      <c r="G240" s="308" t="s">
        <v>81</v>
      </c>
      <c r="H240" s="27" t="s">
        <v>81</v>
      </c>
      <c r="I240" s="27" t="s">
        <v>49</v>
      </c>
      <c r="J240" s="27" t="s">
        <v>50</v>
      </c>
      <c r="K240" s="27">
        <v>85161080</v>
      </c>
      <c r="L240" s="27" t="s">
        <v>51</v>
      </c>
      <c r="M240" s="749"/>
      <c r="N240" s="72">
        <v>1460</v>
      </c>
      <c r="O240" s="72">
        <v>560</v>
      </c>
      <c r="P240" s="27"/>
      <c r="Q240" s="60">
        <v>68</v>
      </c>
      <c r="R240" s="60">
        <f t="shared" ref="R240:R241" si="52">Q240*0.9</f>
        <v>61.2</v>
      </c>
      <c r="S240" s="1626" t="s">
        <v>61</v>
      </c>
      <c r="T240" s="733" t="s">
        <v>58</v>
      </c>
      <c r="U240" s="1375" t="s">
        <v>73</v>
      </c>
      <c r="V240" s="42" t="s">
        <v>348</v>
      </c>
      <c r="W240" s="28">
        <v>46266</v>
      </c>
      <c r="X240" s="716"/>
      <c r="Y240" s="749">
        <v>1</v>
      </c>
      <c r="Z240" s="749">
        <v>1</v>
      </c>
      <c r="AA240" s="749" t="s">
        <v>55</v>
      </c>
      <c r="AB240" s="1627" t="s">
        <v>242</v>
      </c>
    </row>
    <row r="241" spans="1:45" s="1622" customFormat="1" ht="15" thickBot="1" x14ac:dyDescent="0.35">
      <c r="A241" s="9" t="s">
        <v>372</v>
      </c>
      <c r="B241" s="1319" t="s">
        <v>387</v>
      </c>
      <c r="C241" s="10">
        <v>8588005815796</v>
      </c>
      <c r="D241" s="1625" t="s">
        <v>608</v>
      </c>
      <c r="E241" s="1687">
        <v>2920</v>
      </c>
      <c r="F241" s="185">
        <f t="shared" si="48"/>
        <v>3591.6</v>
      </c>
      <c r="G241" s="308" t="s">
        <v>81</v>
      </c>
      <c r="H241" s="27" t="s">
        <v>81</v>
      </c>
      <c r="I241" s="27" t="s">
        <v>49</v>
      </c>
      <c r="J241" s="27" t="s">
        <v>50</v>
      </c>
      <c r="K241" s="27">
        <v>85161080</v>
      </c>
      <c r="L241" s="27" t="s">
        <v>51</v>
      </c>
      <c r="M241" s="749"/>
      <c r="N241" s="72">
        <v>2370</v>
      </c>
      <c r="O241" s="72">
        <v>1050</v>
      </c>
      <c r="P241" s="27"/>
      <c r="Q241" s="60">
        <v>342</v>
      </c>
      <c r="R241" s="60">
        <f t="shared" si="52"/>
        <v>307.8</v>
      </c>
      <c r="S241" s="1626" t="s">
        <v>61</v>
      </c>
      <c r="T241" s="733" t="s">
        <v>58</v>
      </c>
      <c r="U241" s="1375" t="s">
        <v>73</v>
      </c>
      <c r="V241" s="42" t="s">
        <v>348</v>
      </c>
      <c r="W241" s="28">
        <v>46266</v>
      </c>
      <c r="X241" s="716"/>
      <c r="Y241" s="749">
        <v>1</v>
      </c>
      <c r="Z241" s="749">
        <v>1</v>
      </c>
      <c r="AA241" s="749" t="s">
        <v>55</v>
      </c>
      <c r="AB241" s="1627" t="s">
        <v>242</v>
      </c>
    </row>
    <row r="242" spans="1:45" customFormat="1" ht="16.2" thickBot="1" x14ac:dyDescent="0.35">
      <c r="A242" s="4"/>
      <c r="B242" s="563"/>
      <c r="C242" s="5"/>
      <c r="D242" s="6" t="s">
        <v>659</v>
      </c>
      <c r="E242" s="666"/>
      <c r="F242" s="665"/>
      <c r="G242" s="450"/>
      <c r="H242" s="451"/>
      <c r="I242" s="20"/>
      <c r="J242" s="20"/>
      <c r="K242" s="20"/>
      <c r="L242" s="20"/>
      <c r="M242" s="23"/>
      <c r="N242" s="589"/>
      <c r="O242" s="589"/>
      <c r="P242" s="23"/>
      <c r="Q242" s="21"/>
      <c r="R242" s="21"/>
      <c r="S242" s="23"/>
      <c r="T242" s="23"/>
      <c r="U242" s="24"/>
      <c r="V242" s="26"/>
      <c r="W242" s="22"/>
      <c r="X242" s="22"/>
      <c r="Y242" s="452"/>
      <c r="Z242" s="452"/>
      <c r="AA242" s="452"/>
      <c r="AB242" s="452"/>
    </row>
    <row r="243" spans="1:45" s="1622" customFormat="1" ht="15" thickBot="1" x14ac:dyDescent="0.35">
      <c r="A243" s="9" t="s">
        <v>373</v>
      </c>
      <c r="B243" s="1319">
        <v>150114</v>
      </c>
      <c r="C243" s="10">
        <v>8588005814331</v>
      </c>
      <c r="D243" s="1625" t="s">
        <v>604</v>
      </c>
      <c r="E243" s="1686">
        <v>1220</v>
      </c>
      <c r="F243" s="185">
        <f t="shared" si="48"/>
        <v>1500.6</v>
      </c>
      <c r="G243" s="308" t="s">
        <v>81</v>
      </c>
      <c r="H243" s="27" t="s">
        <v>81</v>
      </c>
      <c r="I243" s="27" t="s">
        <v>49</v>
      </c>
      <c r="J243" s="27" t="s">
        <v>50</v>
      </c>
      <c r="K243" s="27">
        <v>85161080</v>
      </c>
      <c r="L243" s="27" t="s">
        <v>51</v>
      </c>
      <c r="M243" s="27"/>
      <c r="N243" s="72">
        <v>1670</v>
      </c>
      <c r="O243" s="72">
        <v>750</v>
      </c>
      <c r="P243" s="27"/>
      <c r="Q243" s="60">
        <v>145</v>
      </c>
      <c r="R243" s="60">
        <f t="shared" ref="R243" si="53">Q243*0.9</f>
        <v>130.5</v>
      </c>
      <c r="S243" s="1626" t="s">
        <v>61</v>
      </c>
      <c r="T243" s="733" t="s">
        <v>58</v>
      </c>
      <c r="U243" s="1375" t="s">
        <v>73</v>
      </c>
      <c r="V243" s="42" t="s">
        <v>348</v>
      </c>
      <c r="W243" s="28">
        <v>46266</v>
      </c>
      <c r="X243" s="716"/>
      <c r="Y243" s="749">
        <v>1</v>
      </c>
      <c r="Z243" s="749">
        <v>1</v>
      </c>
      <c r="AA243" s="749" t="s">
        <v>55</v>
      </c>
      <c r="AB243" s="1627" t="s">
        <v>242</v>
      </c>
    </row>
    <row r="244" spans="1:45" customFormat="1" ht="16.2" thickBot="1" x14ac:dyDescent="0.35">
      <c r="A244" s="4"/>
      <c r="B244" s="563"/>
      <c r="C244" s="5"/>
      <c r="D244" s="6" t="s">
        <v>601</v>
      </c>
      <c r="E244" s="666"/>
      <c r="F244" s="665"/>
      <c r="G244" s="450"/>
      <c r="H244" s="451"/>
      <c r="I244" s="20"/>
      <c r="J244" s="20"/>
      <c r="K244" s="20"/>
      <c r="L244" s="20"/>
      <c r="M244" s="23"/>
      <c r="N244" s="589"/>
      <c r="O244" s="589"/>
      <c r="P244" s="23"/>
      <c r="Q244" s="21"/>
      <c r="R244" s="21"/>
      <c r="S244" s="23"/>
      <c r="T244" s="23"/>
      <c r="U244" s="24"/>
      <c r="V244" s="26"/>
      <c r="W244" s="22"/>
      <c r="X244" s="22"/>
      <c r="Y244" s="452"/>
      <c r="Z244" s="452"/>
      <c r="AA244" s="452"/>
      <c r="AB244" s="452"/>
    </row>
    <row r="245" spans="1:45" s="1622" customFormat="1" ht="14.4" x14ac:dyDescent="0.3">
      <c r="A245" s="9" t="s">
        <v>374</v>
      </c>
      <c r="B245" s="1319">
        <v>150123</v>
      </c>
      <c r="C245" s="10">
        <v>8588005814386</v>
      </c>
      <c r="D245" s="1625" t="s">
        <v>605</v>
      </c>
      <c r="E245" s="1686">
        <v>1070</v>
      </c>
      <c r="F245" s="185">
        <f t="shared" si="48"/>
        <v>1316.1</v>
      </c>
      <c r="G245" s="974" t="s">
        <v>81</v>
      </c>
      <c r="H245" s="27" t="s">
        <v>81</v>
      </c>
      <c r="I245" s="27" t="s">
        <v>49</v>
      </c>
      <c r="J245" s="27" t="s">
        <v>50</v>
      </c>
      <c r="K245" s="27">
        <v>85161080</v>
      </c>
      <c r="L245" s="27" t="s">
        <v>51</v>
      </c>
      <c r="M245" s="27"/>
      <c r="N245" s="72">
        <v>1580</v>
      </c>
      <c r="O245" s="72">
        <v>660</v>
      </c>
      <c r="P245" s="27"/>
      <c r="Q245" s="60">
        <v>118</v>
      </c>
      <c r="R245" s="60">
        <f t="shared" ref="R245:R246" si="54">Q245*0.9</f>
        <v>106.2</v>
      </c>
      <c r="S245" s="1626" t="s">
        <v>61</v>
      </c>
      <c r="T245" s="733" t="s">
        <v>58</v>
      </c>
      <c r="U245" s="1375" t="s">
        <v>73</v>
      </c>
      <c r="V245" s="42" t="s">
        <v>348</v>
      </c>
      <c r="W245" s="28">
        <v>46266</v>
      </c>
      <c r="X245" s="716"/>
      <c r="Y245" s="749">
        <v>1</v>
      </c>
      <c r="Z245" s="749">
        <v>1</v>
      </c>
      <c r="AA245" s="749" t="s">
        <v>55</v>
      </c>
      <c r="AB245" s="1627" t="s">
        <v>242</v>
      </c>
    </row>
    <row r="246" spans="1:45" s="1622" customFormat="1" ht="15" thickBot="1" x14ac:dyDescent="0.35">
      <c r="A246" s="9" t="s">
        <v>375</v>
      </c>
      <c r="B246" s="1319">
        <v>150125</v>
      </c>
      <c r="C246" s="10">
        <v>8588005814409</v>
      </c>
      <c r="D246" s="1625" t="s">
        <v>606</v>
      </c>
      <c r="E246" s="1686">
        <v>1520</v>
      </c>
      <c r="F246" s="185">
        <f t="shared" ref="F246:F342" si="55">E246*1.23</f>
        <v>1869.6</v>
      </c>
      <c r="G246" s="974" t="s">
        <v>81</v>
      </c>
      <c r="H246" s="27" t="s">
        <v>81</v>
      </c>
      <c r="I246" s="27" t="s">
        <v>49</v>
      </c>
      <c r="J246" s="27" t="s">
        <v>50</v>
      </c>
      <c r="K246" s="27">
        <v>85161080</v>
      </c>
      <c r="L246" s="27" t="s">
        <v>51</v>
      </c>
      <c r="M246" s="27"/>
      <c r="N246" s="72">
        <v>1890</v>
      </c>
      <c r="O246" s="72">
        <v>750</v>
      </c>
      <c r="P246" s="27"/>
      <c r="Q246" s="60">
        <v>185</v>
      </c>
      <c r="R246" s="60">
        <f t="shared" si="54"/>
        <v>166.5</v>
      </c>
      <c r="S246" s="1626" t="s">
        <v>61</v>
      </c>
      <c r="T246" s="733" t="s">
        <v>58</v>
      </c>
      <c r="U246" s="1375" t="s">
        <v>73</v>
      </c>
      <c r="V246" s="42" t="s">
        <v>348</v>
      </c>
      <c r="W246" s="28">
        <v>46266</v>
      </c>
      <c r="X246" s="716"/>
      <c r="Y246" s="749">
        <v>1</v>
      </c>
      <c r="Z246" s="749">
        <v>1</v>
      </c>
      <c r="AA246" s="749" t="s">
        <v>55</v>
      </c>
      <c r="AB246" s="1627" t="s">
        <v>242</v>
      </c>
    </row>
    <row r="247" spans="1:45" customFormat="1" ht="16.2" thickBot="1" x14ac:dyDescent="0.35">
      <c r="A247" s="35"/>
      <c r="B247" s="34"/>
      <c r="C247" s="34"/>
      <c r="D247" s="561" t="s">
        <v>600</v>
      </c>
      <c r="E247" s="666"/>
      <c r="F247" s="665"/>
      <c r="G247" s="450"/>
      <c r="H247" s="451"/>
      <c r="I247" s="23"/>
      <c r="J247" s="23"/>
      <c r="K247" s="23"/>
      <c r="L247" s="23"/>
      <c r="M247" s="43"/>
      <c r="N247" s="589"/>
      <c r="O247" s="589"/>
      <c r="P247" s="23"/>
      <c r="Q247" s="21"/>
      <c r="R247" s="21"/>
      <c r="S247" s="30"/>
      <c r="T247" s="30"/>
      <c r="U247" s="43"/>
      <c r="V247" s="26"/>
      <c r="W247" s="22"/>
      <c r="X247" s="22"/>
      <c r="Y247" s="452"/>
      <c r="Z247" s="452"/>
      <c r="AA247" s="452"/>
      <c r="AB247" s="452"/>
    </row>
    <row r="248" spans="1:45" s="1622" customFormat="1" ht="15" thickBot="1" x14ac:dyDescent="0.35">
      <c r="A248" s="9" t="s">
        <v>376</v>
      </c>
      <c r="B248" s="10" t="s">
        <v>377</v>
      </c>
      <c r="C248" s="1319" t="s">
        <v>378</v>
      </c>
      <c r="D248" s="1628" t="s">
        <v>673</v>
      </c>
      <c r="E248" s="1686">
        <v>860</v>
      </c>
      <c r="F248" s="185">
        <f t="shared" si="55"/>
        <v>1057.8</v>
      </c>
      <c r="G248" s="308" t="s">
        <v>81</v>
      </c>
      <c r="H248" s="27" t="s">
        <v>81</v>
      </c>
      <c r="I248" s="27" t="s">
        <v>49</v>
      </c>
      <c r="J248" s="27" t="s">
        <v>50</v>
      </c>
      <c r="K248" s="27">
        <v>85161080</v>
      </c>
      <c r="L248" s="27" t="s">
        <v>51</v>
      </c>
      <c r="M248" s="10"/>
      <c r="N248" s="1319">
        <v>1460</v>
      </c>
      <c r="O248" s="72">
        <v>560</v>
      </c>
      <c r="P248" s="27"/>
      <c r="Q248" s="60">
        <v>90</v>
      </c>
      <c r="R248" s="60">
        <f>Q248*0.9</f>
        <v>81</v>
      </c>
      <c r="S248" s="1626" t="s">
        <v>61</v>
      </c>
      <c r="T248" s="733" t="s">
        <v>58</v>
      </c>
      <c r="U248" s="1375" t="s">
        <v>76</v>
      </c>
      <c r="V248" s="42" t="s">
        <v>348</v>
      </c>
      <c r="W248" s="28">
        <v>46266</v>
      </c>
      <c r="X248" s="716"/>
      <c r="Y248" s="749">
        <v>1</v>
      </c>
      <c r="Z248" s="749">
        <v>1</v>
      </c>
      <c r="AA248" s="749" t="s">
        <v>55</v>
      </c>
      <c r="AB248" s="1627" t="s">
        <v>242</v>
      </c>
    </row>
    <row r="249" spans="1:45" s="533" customFormat="1" ht="16.2" thickBot="1" x14ac:dyDescent="0.35">
      <c r="A249" s="35"/>
      <c r="B249" s="34"/>
      <c r="C249" s="563"/>
      <c r="D249" s="561" t="s">
        <v>609</v>
      </c>
      <c r="E249" s="666"/>
      <c r="F249" s="666"/>
      <c r="G249" s="450"/>
      <c r="H249" s="451"/>
      <c r="I249" s="23"/>
      <c r="J249" s="23"/>
      <c r="K249" s="23"/>
      <c r="L249" s="23"/>
      <c r="M249" s="43"/>
      <c r="N249" s="563"/>
      <c r="O249" s="589"/>
      <c r="P249" s="23"/>
      <c r="Q249" s="21"/>
      <c r="R249" s="21"/>
      <c r="S249" s="30"/>
      <c r="T249" s="30"/>
      <c r="U249" s="47"/>
      <c r="V249" s="26"/>
      <c r="W249" s="22"/>
      <c r="X249" s="22"/>
      <c r="Y249" s="452"/>
      <c r="Z249" s="452"/>
      <c r="AA249" s="452"/>
      <c r="AB249" s="452"/>
    </row>
    <row r="250" spans="1:45" s="1622" customFormat="1" ht="14.4" x14ac:dyDescent="0.3">
      <c r="A250" s="1629" t="s">
        <v>379</v>
      </c>
      <c r="B250" s="10" t="s">
        <v>380</v>
      </c>
      <c r="C250" s="1319" t="s">
        <v>381</v>
      </c>
      <c r="D250" s="1628" t="s">
        <v>674</v>
      </c>
      <c r="E250" s="1688">
        <v>1130</v>
      </c>
      <c r="F250" s="185">
        <f t="shared" si="55"/>
        <v>1389.9</v>
      </c>
      <c r="G250" s="308" t="s">
        <v>81</v>
      </c>
      <c r="H250" s="27" t="s">
        <v>81</v>
      </c>
      <c r="I250" s="27" t="s">
        <v>49</v>
      </c>
      <c r="J250" s="27" t="s">
        <v>50</v>
      </c>
      <c r="K250" s="27">
        <v>85161080</v>
      </c>
      <c r="L250" s="27" t="s">
        <v>51</v>
      </c>
      <c r="M250" s="27"/>
      <c r="N250" s="1319">
        <v>1801</v>
      </c>
      <c r="O250" s="72">
        <v>610</v>
      </c>
      <c r="P250" s="27"/>
      <c r="Q250" s="60">
        <v>131</v>
      </c>
      <c r="R250" s="60">
        <f>Q250*0.9</f>
        <v>117.9</v>
      </c>
      <c r="S250" s="1626" t="s">
        <v>61</v>
      </c>
      <c r="T250" s="733" t="s">
        <v>58</v>
      </c>
      <c r="U250" s="1375" t="s">
        <v>76</v>
      </c>
      <c r="V250" s="42" t="s">
        <v>348</v>
      </c>
      <c r="W250" s="28">
        <v>46266</v>
      </c>
      <c r="X250" s="716"/>
      <c r="Y250" s="749">
        <v>1</v>
      </c>
      <c r="Z250" s="749">
        <v>1</v>
      </c>
      <c r="AA250" s="749" t="s">
        <v>55</v>
      </c>
      <c r="AB250" s="1627" t="s">
        <v>242</v>
      </c>
    </row>
    <row r="251" spans="1:45" s="1622" customFormat="1" ht="15" thickBot="1" x14ac:dyDescent="0.35">
      <c r="A251" s="1629" t="s">
        <v>382</v>
      </c>
      <c r="B251" s="10" t="s">
        <v>383</v>
      </c>
      <c r="C251" s="1319" t="s">
        <v>384</v>
      </c>
      <c r="D251" s="1628" t="s">
        <v>675</v>
      </c>
      <c r="E251" s="1686">
        <v>1410</v>
      </c>
      <c r="F251" s="185">
        <f t="shared" si="55"/>
        <v>1734.3</v>
      </c>
      <c r="G251" s="308" t="s">
        <v>81</v>
      </c>
      <c r="H251" s="27" t="s">
        <v>81</v>
      </c>
      <c r="I251" s="27" t="s">
        <v>49</v>
      </c>
      <c r="J251" s="27" t="s">
        <v>50</v>
      </c>
      <c r="K251" s="27">
        <v>85161080</v>
      </c>
      <c r="L251" s="27" t="s">
        <v>51</v>
      </c>
      <c r="M251" s="27"/>
      <c r="N251" s="1319">
        <v>1811</v>
      </c>
      <c r="O251" s="72">
        <v>710</v>
      </c>
      <c r="P251" s="27"/>
      <c r="Q251" s="60">
        <v>175</v>
      </c>
      <c r="R251" s="60">
        <f>Q251*0.9</f>
        <v>157.5</v>
      </c>
      <c r="S251" s="1626" t="s">
        <v>61</v>
      </c>
      <c r="T251" s="733" t="s">
        <v>58</v>
      </c>
      <c r="U251" s="1375" t="s">
        <v>76</v>
      </c>
      <c r="V251" s="42" t="s">
        <v>348</v>
      </c>
      <c r="W251" s="28">
        <v>46266</v>
      </c>
      <c r="X251" s="716"/>
      <c r="Y251" s="749">
        <v>1</v>
      </c>
      <c r="Z251" s="749">
        <v>1</v>
      </c>
      <c r="AA251" s="749" t="s">
        <v>55</v>
      </c>
      <c r="AB251" s="1627" t="s">
        <v>242</v>
      </c>
    </row>
    <row r="252" spans="1:45" customFormat="1" ht="16.2" thickBot="1" x14ac:dyDescent="0.35">
      <c r="A252" s="35"/>
      <c r="B252" s="34"/>
      <c r="C252" s="563"/>
      <c r="D252" s="561" t="s">
        <v>613</v>
      </c>
      <c r="E252" s="1640"/>
      <c r="F252" s="1641"/>
      <c r="G252" s="450"/>
      <c r="H252" s="451"/>
      <c r="I252" s="23"/>
      <c r="J252" s="23"/>
      <c r="K252" s="23"/>
      <c r="L252" s="23"/>
      <c r="M252" s="43"/>
      <c r="N252" s="589"/>
      <c r="O252" s="589"/>
      <c r="P252" s="23"/>
      <c r="Q252" s="21"/>
      <c r="R252" s="21"/>
      <c r="S252" s="30"/>
      <c r="T252" s="30"/>
      <c r="U252" s="47"/>
      <c r="V252" s="26"/>
      <c r="W252" s="22"/>
      <c r="X252" s="22"/>
      <c r="Y252" s="452"/>
      <c r="Z252" s="452"/>
      <c r="AA252" s="452"/>
      <c r="AB252" s="1642"/>
    </row>
    <row r="253" spans="1:45" s="737" customFormat="1" ht="14.4" thickBot="1" x14ac:dyDescent="0.3">
      <c r="A253" s="1630" t="s">
        <v>385</v>
      </c>
      <c r="B253" s="742">
        <v>151126</v>
      </c>
      <c r="C253" s="1631">
        <v>8588005821995</v>
      </c>
      <c r="D253" s="1632" t="s">
        <v>676</v>
      </c>
      <c r="E253" s="1689">
        <v>1800</v>
      </c>
      <c r="F253" s="185">
        <f t="shared" si="55"/>
        <v>2214</v>
      </c>
      <c r="G253" s="308" t="s">
        <v>81</v>
      </c>
      <c r="H253" s="27" t="s">
        <v>81</v>
      </c>
      <c r="I253" s="27" t="s">
        <v>49</v>
      </c>
      <c r="J253" s="27" t="s">
        <v>150</v>
      </c>
      <c r="K253" s="27">
        <v>84191900</v>
      </c>
      <c r="L253" s="27" t="s">
        <v>51</v>
      </c>
      <c r="M253" s="742"/>
      <c r="N253" s="1633">
        <v>1910</v>
      </c>
      <c r="O253" s="1634">
        <v>650</v>
      </c>
      <c r="P253" s="1635">
        <v>4.2699999999999996</v>
      </c>
      <c r="Q253" s="60">
        <f>215*1.1</f>
        <v>236.50000000000003</v>
      </c>
      <c r="R253" s="1636">
        <v>215</v>
      </c>
      <c r="S253" s="1637" t="s">
        <v>61</v>
      </c>
      <c r="T253" s="733" t="s">
        <v>58</v>
      </c>
      <c r="U253" s="753" t="s">
        <v>76</v>
      </c>
      <c r="V253" s="1638" t="s">
        <v>348</v>
      </c>
      <c r="W253" s="28">
        <v>46266</v>
      </c>
      <c r="X253" s="716"/>
      <c r="Y253" s="27">
        <v>1</v>
      </c>
      <c r="Z253" s="27">
        <v>1</v>
      </c>
      <c r="AA253" s="27" t="s">
        <v>55</v>
      </c>
      <c r="AB253" s="1639" t="s">
        <v>242</v>
      </c>
    </row>
    <row r="254" spans="1:45" s="123" customFormat="1" ht="30" customHeight="1" thickBot="1" x14ac:dyDescent="0.3">
      <c r="A254" s="120"/>
      <c r="B254" s="1334"/>
      <c r="C254" s="490"/>
      <c r="D254" s="391" t="s">
        <v>396</v>
      </c>
      <c r="E254" s="279"/>
      <c r="F254" s="579"/>
      <c r="G254" s="255"/>
      <c r="H254" s="255"/>
      <c r="I254" s="121"/>
      <c r="J254" s="121"/>
      <c r="K254" s="255"/>
      <c r="L254" s="121"/>
      <c r="M254" s="255"/>
      <c r="N254" s="255"/>
      <c r="O254" s="255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</row>
    <row r="255" spans="1:45" s="123" customFormat="1" ht="16.2" thickBot="1" x14ac:dyDescent="0.3">
      <c r="A255" s="124"/>
      <c r="B255" s="1335"/>
      <c r="C255" s="126"/>
      <c r="D255" s="1355" t="s">
        <v>680</v>
      </c>
      <c r="E255" s="270"/>
      <c r="F255" s="269"/>
      <c r="G255" s="962"/>
      <c r="H255" s="963"/>
      <c r="I255" s="127"/>
      <c r="J255" s="127"/>
      <c r="K255" s="127"/>
      <c r="L255" s="127"/>
      <c r="M255" s="128"/>
      <c r="N255" s="600"/>
      <c r="O255" s="600"/>
      <c r="P255" s="128"/>
      <c r="Q255" s="129"/>
      <c r="R255" s="129"/>
      <c r="S255" s="128"/>
      <c r="T255" s="128"/>
      <c r="U255" s="130"/>
      <c r="V255" s="131"/>
      <c r="W255" s="132"/>
      <c r="X255" s="132"/>
      <c r="Y255" s="128"/>
      <c r="Z255" s="128"/>
      <c r="AA255" s="128"/>
      <c r="AB255" s="420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</row>
    <row r="256" spans="1:45" s="91" customFormat="1" x14ac:dyDescent="0.25">
      <c r="A256" s="2" t="s">
        <v>82</v>
      </c>
      <c r="B256" s="3">
        <v>100500</v>
      </c>
      <c r="C256" s="3">
        <v>3800035767995</v>
      </c>
      <c r="D256" s="74" t="s">
        <v>677</v>
      </c>
      <c r="E256" s="1653">
        <v>95</v>
      </c>
      <c r="F256" s="187">
        <f t="shared" si="55"/>
        <v>116.85</v>
      </c>
      <c r="G256" s="964" t="s">
        <v>48</v>
      </c>
      <c r="H256" s="914">
        <v>0.27</v>
      </c>
      <c r="I256" s="12" t="s">
        <v>49</v>
      </c>
      <c r="J256" s="12" t="s">
        <v>50</v>
      </c>
      <c r="K256" s="12">
        <v>85161011</v>
      </c>
      <c r="L256" s="12" t="s">
        <v>51</v>
      </c>
      <c r="M256" s="12">
        <v>85</v>
      </c>
      <c r="N256" s="7">
        <v>232</v>
      </c>
      <c r="O256" s="7">
        <v>145</v>
      </c>
      <c r="P256" s="12"/>
      <c r="Q256" s="13">
        <v>1.8</v>
      </c>
      <c r="R256" s="13">
        <f>Q256*0.9</f>
        <v>1.62</v>
      </c>
      <c r="S256" s="54" t="s">
        <v>52</v>
      </c>
      <c r="T256" s="14"/>
      <c r="U256" s="15" t="s">
        <v>53</v>
      </c>
      <c r="V256" s="17" t="s">
        <v>98</v>
      </c>
      <c r="W256" s="18">
        <v>46266</v>
      </c>
      <c r="X256" s="19"/>
      <c r="Y256" s="12">
        <v>1</v>
      </c>
      <c r="Z256" s="12">
        <v>1</v>
      </c>
      <c r="AA256" s="12" t="s">
        <v>55</v>
      </c>
      <c r="AB256" s="414" t="s">
        <v>242</v>
      </c>
    </row>
    <row r="257" spans="1:45" s="91" customFormat="1" x14ac:dyDescent="0.25">
      <c r="A257" s="2" t="s">
        <v>83</v>
      </c>
      <c r="B257" s="3">
        <v>100502</v>
      </c>
      <c r="C257" s="3">
        <v>3800035768015</v>
      </c>
      <c r="D257" s="74" t="s">
        <v>678</v>
      </c>
      <c r="E257" s="1654">
        <v>106</v>
      </c>
      <c r="F257" s="187">
        <f t="shared" si="55"/>
        <v>130.38</v>
      </c>
      <c r="G257" s="954" t="s">
        <v>48</v>
      </c>
      <c r="H257" s="914">
        <v>0.27</v>
      </c>
      <c r="I257" s="12" t="s">
        <v>49</v>
      </c>
      <c r="J257" s="12" t="s">
        <v>50</v>
      </c>
      <c r="K257" s="12">
        <v>85161011</v>
      </c>
      <c r="L257" s="12" t="s">
        <v>51</v>
      </c>
      <c r="M257" s="12">
        <v>85</v>
      </c>
      <c r="N257" s="7">
        <v>232</v>
      </c>
      <c r="O257" s="7">
        <v>145</v>
      </c>
      <c r="P257" s="12"/>
      <c r="Q257" s="13">
        <v>2</v>
      </c>
      <c r="R257" s="13">
        <f>Q257*0.9</f>
        <v>1.8</v>
      </c>
      <c r="S257" s="14" t="s">
        <v>52</v>
      </c>
      <c r="T257" s="14"/>
      <c r="U257" s="15" t="s">
        <v>53</v>
      </c>
      <c r="V257" s="17" t="s">
        <v>98</v>
      </c>
      <c r="W257" s="18">
        <v>46266</v>
      </c>
      <c r="X257" s="19"/>
      <c r="Y257" s="12">
        <v>1</v>
      </c>
      <c r="Z257" s="12">
        <v>1</v>
      </c>
      <c r="AA257" s="12" t="s">
        <v>55</v>
      </c>
      <c r="AB257" s="414" t="s">
        <v>242</v>
      </c>
    </row>
    <row r="258" spans="1:45" s="91" customFormat="1" ht="14.4" thickBot="1" x14ac:dyDescent="0.3">
      <c r="A258" s="2" t="s">
        <v>84</v>
      </c>
      <c r="B258" s="3">
        <v>100501</v>
      </c>
      <c r="C258" s="3">
        <v>3800035768183</v>
      </c>
      <c r="D258" s="74" t="s">
        <v>679</v>
      </c>
      <c r="E258" s="1655">
        <v>111</v>
      </c>
      <c r="F258" s="187">
        <f t="shared" si="55"/>
        <v>136.53</v>
      </c>
      <c r="G258" s="965" t="s">
        <v>48</v>
      </c>
      <c r="H258" s="914">
        <v>0.27</v>
      </c>
      <c r="I258" s="12" t="s">
        <v>49</v>
      </c>
      <c r="J258" s="12" t="s">
        <v>50</v>
      </c>
      <c r="K258" s="12">
        <v>85161011</v>
      </c>
      <c r="L258" s="12" t="s">
        <v>51</v>
      </c>
      <c r="M258" s="12">
        <v>85</v>
      </c>
      <c r="N258" s="7">
        <v>232</v>
      </c>
      <c r="O258" s="7">
        <v>145</v>
      </c>
      <c r="P258" s="12"/>
      <c r="Q258" s="13">
        <v>2</v>
      </c>
      <c r="R258" s="13">
        <f>Q258*0.9</f>
        <v>1.8</v>
      </c>
      <c r="S258" s="14" t="s">
        <v>52</v>
      </c>
      <c r="T258" s="14"/>
      <c r="U258" s="15" t="s">
        <v>53</v>
      </c>
      <c r="V258" s="17" t="s">
        <v>98</v>
      </c>
      <c r="W258" s="18">
        <v>46266</v>
      </c>
      <c r="X258" s="19"/>
      <c r="Y258" s="12">
        <v>1</v>
      </c>
      <c r="Z258" s="12">
        <v>1</v>
      </c>
      <c r="AA258" s="12" t="s">
        <v>55</v>
      </c>
      <c r="AB258" s="414" t="s">
        <v>242</v>
      </c>
    </row>
    <row r="259" spans="1:45" s="123" customFormat="1" ht="16.2" thickBot="1" x14ac:dyDescent="0.3">
      <c r="A259" s="133"/>
      <c r="B259" s="1336"/>
      <c r="C259" s="134"/>
      <c r="D259" s="1356" t="s">
        <v>684</v>
      </c>
      <c r="E259" s="270"/>
      <c r="F259" s="270"/>
      <c r="G259" s="966"/>
      <c r="H259" s="141"/>
      <c r="I259" s="135"/>
      <c r="J259" s="135"/>
      <c r="K259" s="135"/>
      <c r="L259" s="135"/>
      <c r="M259" s="136"/>
      <c r="N259" s="601"/>
      <c r="O259" s="601"/>
      <c r="P259" s="136"/>
      <c r="Q259" s="137"/>
      <c r="R259" s="137"/>
      <c r="S259" s="136"/>
      <c r="T259" s="136"/>
      <c r="U259" s="138"/>
      <c r="V259" s="139"/>
      <c r="W259" s="140"/>
      <c r="X259" s="140"/>
      <c r="Y259" s="136"/>
      <c r="Z259" s="136"/>
      <c r="AA259" s="136"/>
      <c r="AB259" s="421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  <c r="AR259" s="73"/>
      <c r="AS259" s="73"/>
    </row>
    <row r="260" spans="1:45" s="91" customFormat="1" x14ac:dyDescent="0.25">
      <c r="A260" s="2" t="s">
        <v>85</v>
      </c>
      <c r="B260" s="3">
        <v>100503</v>
      </c>
      <c r="C260" s="3">
        <v>3800035768008</v>
      </c>
      <c r="D260" s="74" t="s">
        <v>681</v>
      </c>
      <c r="E260" s="1653">
        <v>105</v>
      </c>
      <c r="F260" s="187">
        <f t="shared" si="55"/>
        <v>129.15</v>
      </c>
      <c r="G260" s="964" t="s">
        <v>48</v>
      </c>
      <c r="H260" s="914">
        <v>0.27</v>
      </c>
      <c r="I260" s="12" t="s">
        <v>49</v>
      </c>
      <c r="J260" s="12" t="s">
        <v>50</v>
      </c>
      <c r="K260" s="12">
        <v>85161011</v>
      </c>
      <c r="L260" s="12" t="s">
        <v>51</v>
      </c>
      <c r="M260" s="12">
        <v>85</v>
      </c>
      <c r="N260" s="7">
        <v>232</v>
      </c>
      <c r="O260" s="7">
        <v>145</v>
      </c>
      <c r="P260" s="12"/>
      <c r="Q260" s="13">
        <v>2</v>
      </c>
      <c r="R260" s="13">
        <f>Q260*0.9</f>
        <v>1.8</v>
      </c>
      <c r="S260" s="14" t="s">
        <v>52</v>
      </c>
      <c r="T260" s="14"/>
      <c r="U260" s="15" t="s">
        <v>53</v>
      </c>
      <c r="V260" s="17" t="s">
        <v>98</v>
      </c>
      <c r="W260" s="18">
        <v>46266</v>
      </c>
      <c r="X260" s="19"/>
      <c r="Y260" s="12">
        <v>1</v>
      </c>
      <c r="Z260" s="12">
        <v>1</v>
      </c>
      <c r="AA260" s="12" t="s">
        <v>55</v>
      </c>
      <c r="AB260" s="414" t="s">
        <v>242</v>
      </c>
    </row>
    <row r="261" spans="1:45" s="91" customFormat="1" x14ac:dyDescent="0.25">
      <c r="A261" s="2" t="s">
        <v>86</v>
      </c>
      <c r="B261" s="3">
        <v>100505</v>
      </c>
      <c r="C261" s="3">
        <v>3800035768022</v>
      </c>
      <c r="D261" s="74" t="s">
        <v>682</v>
      </c>
      <c r="E261" s="1654">
        <v>116</v>
      </c>
      <c r="F261" s="187">
        <f t="shared" si="55"/>
        <v>142.68</v>
      </c>
      <c r="G261" s="954" t="s">
        <v>48</v>
      </c>
      <c r="H261" s="914">
        <v>0.27</v>
      </c>
      <c r="I261" s="12" t="s">
        <v>49</v>
      </c>
      <c r="J261" s="12" t="s">
        <v>50</v>
      </c>
      <c r="K261" s="12">
        <v>85161011</v>
      </c>
      <c r="L261" s="12" t="s">
        <v>51</v>
      </c>
      <c r="M261" s="12">
        <v>85</v>
      </c>
      <c r="N261" s="7">
        <v>232</v>
      </c>
      <c r="O261" s="7">
        <v>145</v>
      </c>
      <c r="P261" s="12"/>
      <c r="Q261" s="13">
        <v>2.2000000000000002</v>
      </c>
      <c r="R261" s="13">
        <f>Q261*0.9</f>
        <v>1.9800000000000002</v>
      </c>
      <c r="S261" s="14" t="s">
        <v>52</v>
      </c>
      <c r="T261" s="14"/>
      <c r="U261" s="15" t="s">
        <v>53</v>
      </c>
      <c r="V261" s="17" t="s">
        <v>98</v>
      </c>
      <c r="W261" s="18">
        <v>46266</v>
      </c>
      <c r="X261" s="19"/>
      <c r="Y261" s="12">
        <v>1</v>
      </c>
      <c r="Z261" s="12">
        <v>1</v>
      </c>
      <c r="AA261" s="12" t="s">
        <v>55</v>
      </c>
      <c r="AB261" s="414" t="s">
        <v>242</v>
      </c>
    </row>
    <row r="262" spans="1:45" s="91" customFormat="1" ht="14.4" thickBot="1" x14ac:dyDescent="0.3">
      <c r="A262" s="2" t="s">
        <v>87</v>
      </c>
      <c r="B262" s="3">
        <v>100504</v>
      </c>
      <c r="C262" s="3">
        <v>3800035768213</v>
      </c>
      <c r="D262" s="74" t="s">
        <v>683</v>
      </c>
      <c r="E262" s="1655">
        <v>121</v>
      </c>
      <c r="F262" s="187">
        <f t="shared" si="55"/>
        <v>148.82999999999998</v>
      </c>
      <c r="G262" s="965" t="s">
        <v>48</v>
      </c>
      <c r="H262" s="914">
        <v>0.27</v>
      </c>
      <c r="I262" s="12" t="s">
        <v>49</v>
      </c>
      <c r="J262" s="12" t="s">
        <v>50</v>
      </c>
      <c r="K262" s="12">
        <v>85161011</v>
      </c>
      <c r="L262" s="12" t="s">
        <v>51</v>
      </c>
      <c r="M262" s="12">
        <v>85</v>
      </c>
      <c r="N262" s="7">
        <v>232</v>
      </c>
      <c r="O262" s="7">
        <v>145</v>
      </c>
      <c r="P262" s="12"/>
      <c r="Q262" s="13">
        <v>2.2000000000000002</v>
      </c>
      <c r="R262" s="13">
        <f>Q262*0.9</f>
        <v>1.9800000000000002</v>
      </c>
      <c r="S262" s="14" t="s">
        <v>52</v>
      </c>
      <c r="T262" s="14"/>
      <c r="U262" s="15" t="s">
        <v>53</v>
      </c>
      <c r="V262" s="17" t="s">
        <v>98</v>
      </c>
      <c r="W262" s="18">
        <v>46266</v>
      </c>
      <c r="X262" s="19"/>
      <c r="Y262" s="12">
        <v>1</v>
      </c>
      <c r="Z262" s="12">
        <v>1</v>
      </c>
      <c r="AA262" s="12" t="s">
        <v>55</v>
      </c>
      <c r="AB262" s="414" t="s">
        <v>242</v>
      </c>
    </row>
    <row r="263" spans="1:45" s="123" customFormat="1" ht="16.2" thickBot="1" x14ac:dyDescent="0.3">
      <c r="A263" s="133"/>
      <c r="B263" s="1336"/>
      <c r="C263" s="134"/>
      <c r="D263" s="1355" t="s">
        <v>685</v>
      </c>
      <c r="E263" s="125"/>
      <c r="F263" s="270"/>
      <c r="G263" s="966"/>
      <c r="H263" s="141"/>
      <c r="I263" s="135"/>
      <c r="J263" s="135"/>
      <c r="K263" s="135"/>
      <c r="L263" s="135"/>
      <c r="M263" s="136"/>
      <c r="N263" s="601"/>
      <c r="O263" s="601"/>
      <c r="P263" s="136"/>
      <c r="Q263" s="137"/>
      <c r="R263" s="137"/>
      <c r="S263" s="136"/>
      <c r="T263" s="136"/>
      <c r="U263" s="138"/>
      <c r="V263" s="139"/>
      <c r="W263" s="140"/>
      <c r="X263" s="140"/>
      <c r="Y263" s="136"/>
      <c r="Z263" s="136"/>
      <c r="AA263" s="136"/>
      <c r="AB263" s="421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  <c r="AR263" s="73"/>
      <c r="AS263" s="73"/>
    </row>
    <row r="264" spans="1:45" s="91" customFormat="1" x14ac:dyDescent="0.25">
      <c r="A264" s="2" t="s">
        <v>88</v>
      </c>
      <c r="B264" s="3">
        <v>100000</v>
      </c>
      <c r="C264" s="3">
        <v>8591565106006</v>
      </c>
      <c r="D264" s="74" t="s">
        <v>686</v>
      </c>
      <c r="E264" s="1653">
        <v>105</v>
      </c>
      <c r="F264" s="187">
        <f t="shared" si="55"/>
        <v>129.15</v>
      </c>
      <c r="G264" s="964" t="s">
        <v>48</v>
      </c>
      <c r="H264" s="914">
        <v>0.27</v>
      </c>
      <c r="I264" s="12" t="s">
        <v>49</v>
      </c>
      <c r="J264" s="12" t="s">
        <v>50</v>
      </c>
      <c r="K264" s="12">
        <v>85161011</v>
      </c>
      <c r="L264" s="12" t="s">
        <v>56</v>
      </c>
      <c r="M264" s="12">
        <v>65</v>
      </c>
      <c r="N264" s="7">
        <v>200</v>
      </c>
      <c r="O264" s="7">
        <v>136</v>
      </c>
      <c r="P264" s="12"/>
      <c r="Q264" s="13">
        <v>1.5</v>
      </c>
      <c r="R264" s="13">
        <f>Q264*0.9</f>
        <v>1.35</v>
      </c>
      <c r="S264" s="14" t="s">
        <v>52</v>
      </c>
      <c r="T264" s="14"/>
      <c r="U264" s="15" t="s">
        <v>53</v>
      </c>
      <c r="V264" s="17" t="s">
        <v>98</v>
      </c>
      <c r="W264" s="18">
        <v>46266</v>
      </c>
      <c r="X264" s="19"/>
      <c r="Y264" s="12">
        <v>1</v>
      </c>
      <c r="Z264" s="12">
        <v>1</v>
      </c>
      <c r="AA264" s="12" t="s">
        <v>55</v>
      </c>
      <c r="AB264" s="414" t="s">
        <v>242</v>
      </c>
    </row>
    <row r="265" spans="1:45" s="91" customFormat="1" x14ac:dyDescent="0.25">
      <c r="A265" s="2" t="s">
        <v>89</v>
      </c>
      <c r="B265" s="3">
        <v>100001</v>
      </c>
      <c r="C265" s="3">
        <v>8591565106105</v>
      </c>
      <c r="D265" s="74" t="s">
        <v>687</v>
      </c>
      <c r="E265" s="1654">
        <v>158</v>
      </c>
      <c r="F265" s="187">
        <f t="shared" si="55"/>
        <v>194.34</v>
      </c>
      <c r="G265" s="954" t="s">
        <v>48</v>
      </c>
      <c r="H265" s="914">
        <v>0.27</v>
      </c>
      <c r="I265" s="12" t="s">
        <v>49</v>
      </c>
      <c r="J265" s="12" t="s">
        <v>50</v>
      </c>
      <c r="K265" s="12">
        <v>85161011</v>
      </c>
      <c r="L265" s="12" t="s">
        <v>56</v>
      </c>
      <c r="M265" s="12">
        <v>65</v>
      </c>
      <c r="N265" s="7">
        <v>200</v>
      </c>
      <c r="O265" s="7">
        <v>136</v>
      </c>
      <c r="P265" s="12"/>
      <c r="Q265" s="13">
        <v>1.5</v>
      </c>
      <c r="R265" s="13">
        <f>Q265*0.9</f>
        <v>1.35</v>
      </c>
      <c r="S265" s="14" t="s">
        <v>52</v>
      </c>
      <c r="T265" s="14"/>
      <c r="U265" s="15" t="s">
        <v>53</v>
      </c>
      <c r="V265" s="17" t="s">
        <v>98</v>
      </c>
      <c r="W265" s="18">
        <v>46266</v>
      </c>
      <c r="X265" s="19"/>
      <c r="Y265" s="12">
        <v>1</v>
      </c>
      <c r="Z265" s="12">
        <v>1</v>
      </c>
      <c r="AA265" s="12" t="s">
        <v>55</v>
      </c>
      <c r="AB265" s="414" t="s">
        <v>242</v>
      </c>
    </row>
    <row r="266" spans="1:45" s="91" customFormat="1" ht="14.4" thickBot="1" x14ac:dyDescent="0.3">
      <c r="A266" s="2" t="s">
        <v>90</v>
      </c>
      <c r="B266" s="3">
        <v>100002</v>
      </c>
      <c r="C266" s="3">
        <v>8591565106204</v>
      </c>
      <c r="D266" s="74" t="s">
        <v>688</v>
      </c>
      <c r="E266" s="1655">
        <v>168</v>
      </c>
      <c r="F266" s="187">
        <f t="shared" si="55"/>
        <v>206.64</v>
      </c>
      <c r="G266" s="965" t="s">
        <v>48</v>
      </c>
      <c r="H266" s="914">
        <v>0.27</v>
      </c>
      <c r="I266" s="12" t="s">
        <v>49</v>
      </c>
      <c r="J266" s="12" t="s">
        <v>50</v>
      </c>
      <c r="K266" s="12">
        <v>85161011</v>
      </c>
      <c r="L266" s="12" t="s">
        <v>56</v>
      </c>
      <c r="M266" s="12">
        <v>65</v>
      </c>
      <c r="N266" s="7">
        <v>200</v>
      </c>
      <c r="O266" s="7">
        <v>136</v>
      </c>
      <c r="P266" s="12"/>
      <c r="Q266" s="13">
        <v>1.5</v>
      </c>
      <c r="R266" s="13">
        <f>Q266*0.9</f>
        <v>1.35</v>
      </c>
      <c r="S266" s="14" t="s">
        <v>52</v>
      </c>
      <c r="T266" s="14"/>
      <c r="U266" s="15" t="s">
        <v>53</v>
      </c>
      <c r="V266" s="17" t="s">
        <v>98</v>
      </c>
      <c r="W266" s="18">
        <v>46266</v>
      </c>
      <c r="X266" s="19"/>
      <c r="Y266" s="12">
        <v>1</v>
      </c>
      <c r="Z266" s="12">
        <v>1</v>
      </c>
      <c r="AA266" s="12" t="s">
        <v>55</v>
      </c>
      <c r="AB266" s="414" t="s">
        <v>242</v>
      </c>
    </row>
    <row r="267" spans="1:45" s="123" customFormat="1" ht="16.2" thickBot="1" x14ac:dyDescent="0.3">
      <c r="A267" s="133"/>
      <c r="B267" s="148"/>
      <c r="C267" s="134"/>
      <c r="D267" s="1356" t="s">
        <v>689</v>
      </c>
      <c r="E267" s="270"/>
      <c r="F267" s="270"/>
      <c r="G267" s="966"/>
      <c r="H267" s="141"/>
      <c r="I267" s="141"/>
      <c r="J267" s="141"/>
      <c r="K267" s="141"/>
      <c r="L267" s="141"/>
      <c r="M267" s="141"/>
      <c r="N267" s="152"/>
      <c r="O267" s="152"/>
      <c r="P267" s="141"/>
      <c r="Q267" s="142"/>
      <c r="R267" s="142"/>
      <c r="S267" s="143"/>
      <c r="T267" s="143"/>
      <c r="U267" s="144"/>
      <c r="V267" s="145"/>
      <c r="W267" s="140"/>
      <c r="X267" s="140"/>
      <c r="Y267" s="141"/>
      <c r="Z267" s="141"/>
      <c r="AA267" s="141"/>
      <c r="AB267" s="421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</row>
    <row r="268" spans="1:45" s="91" customFormat="1" x14ac:dyDescent="0.25">
      <c r="A268" s="2" t="s">
        <v>91</v>
      </c>
      <c r="B268" s="3">
        <v>100056</v>
      </c>
      <c r="C268" s="3">
        <v>8591565109885</v>
      </c>
      <c r="D268" s="74" t="s">
        <v>690</v>
      </c>
      <c r="E268" s="1653">
        <v>147</v>
      </c>
      <c r="F268" s="187">
        <f t="shared" si="55"/>
        <v>180.81</v>
      </c>
      <c r="G268" s="964" t="s">
        <v>48</v>
      </c>
      <c r="H268" s="914">
        <v>0.27</v>
      </c>
      <c r="I268" s="12" t="s">
        <v>49</v>
      </c>
      <c r="J268" s="12" t="s">
        <v>50</v>
      </c>
      <c r="K268" s="55">
        <v>85161011</v>
      </c>
      <c r="L268" s="55" t="s">
        <v>56</v>
      </c>
      <c r="M268" s="55">
        <v>240</v>
      </c>
      <c r="N268" s="61">
        <v>80</v>
      </c>
      <c r="O268" s="61">
        <v>180</v>
      </c>
      <c r="P268" s="85"/>
      <c r="Q268" s="80">
        <v>1.2</v>
      </c>
      <c r="R268" s="56">
        <v>1</v>
      </c>
      <c r="S268" s="81" t="s">
        <v>52</v>
      </c>
      <c r="T268" s="14"/>
      <c r="U268" s="58" t="s">
        <v>53</v>
      </c>
      <c r="V268" s="1" t="s">
        <v>98</v>
      </c>
      <c r="W268" s="18">
        <v>46266</v>
      </c>
      <c r="X268" s="19"/>
      <c r="Y268" s="55">
        <v>1</v>
      </c>
      <c r="Z268" s="55">
        <v>1</v>
      </c>
      <c r="AA268" s="55" t="s">
        <v>55</v>
      </c>
      <c r="AB268" s="414" t="s">
        <v>242</v>
      </c>
    </row>
    <row r="269" spans="1:45" s="91" customFormat="1" x14ac:dyDescent="0.25">
      <c r="A269" s="2" t="s">
        <v>92</v>
      </c>
      <c r="B269" s="3">
        <v>100057</v>
      </c>
      <c r="C269" s="3">
        <v>8591565110751</v>
      </c>
      <c r="D269" s="74" t="s">
        <v>691</v>
      </c>
      <c r="E269" s="1654">
        <v>158</v>
      </c>
      <c r="F269" s="187">
        <f t="shared" si="55"/>
        <v>194.34</v>
      </c>
      <c r="G269" s="954" t="s">
        <v>48</v>
      </c>
      <c r="H269" s="914">
        <v>0.27</v>
      </c>
      <c r="I269" s="12" t="s">
        <v>49</v>
      </c>
      <c r="J269" s="12" t="s">
        <v>50</v>
      </c>
      <c r="K269" s="12">
        <v>85161011</v>
      </c>
      <c r="L269" s="12" t="s">
        <v>56</v>
      </c>
      <c r="M269" s="12">
        <v>240</v>
      </c>
      <c r="N269" s="7">
        <v>80</v>
      </c>
      <c r="O269" s="7">
        <v>180</v>
      </c>
      <c r="P269" s="85"/>
      <c r="Q269" s="82">
        <v>1.2</v>
      </c>
      <c r="R269" s="13">
        <v>1</v>
      </c>
      <c r="S269" s="79" t="s">
        <v>52</v>
      </c>
      <c r="T269" s="14"/>
      <c r="U269" s="15" t="s">
        <v>53</v>
      </c>
      <c r="V269" s="17" t="s">
        <v>98</v>
      </c>
      <c r="W269" s="18">
        <v>46266</v>
      </c>
      <c r="X269" s="19"/>
      <c r="Y269" s="12">
        <v>1</v>
      </c>
      <c r="Z269" s="12">
        <v>1</v>
      </c>
      <c r="AA269" s="12" t="s">
        <v>55</v>
      </c>
      <c r="AB269" s="414" t="s">
        <v>242</v>
      </c>
    </row>
    <row r="270" spans="1:45" s="91" customFormat="1" ht="14.4" thickBot="1" x14ac:dyDescent="0.3">
      <c r="A270" s="31" t="s">
        <v>93</v>
      </c>
      <c r="B270" s="52">
        <v>100058</v>
      </c>
      <c r="C270" s="52">
        <v>8591565110768</v>
      </c>
      <c r="D270" s="262" t="s">
        <v>692</v>
      </c>
      <c r="E270" s="1655">
        <v>163</v>
      </c>
      <c r="F270" s="187">
        <f t="shared" si="55"/>
        <v>200.49</v>
      </c>
      <c r="G270" s="965" t="s">
        <v>48</v>
      </c>
      <c r="H270" s="914">
        <v>0.27</v>
      </c>
      <c r="I270" s="32" t="s">
        <v>49</v>
      </c>
      <c r="J270" s="12" t="s">
        <v>50</v>
      </c>
      <c r="K270" s="12">
        <v>85161011</v>
      </c>
      <c r="L270" s="12" t="s">
        <v>56</v>
      </c>
      <c r="M270" s="12">
        <v>240</v>
      </c>
      <c r="N270" s="7">
        <v>80</v>
      </c>
      <c r="O270" s="7">
        <v>180</v>
      </c>
      <c r="P270" s="87"/>
      <c r="Q270" s="146">
        <v>1.2</v>
      </c>
      <c r="R270" s="62">
        <v>1</v>
      </c>
      <c r="S270" s="79" t="s">
        <v>52</v>
      </c>
      <c r="T270" s="14"/>
      <c r="U270" s="15" t="s">
        <v>53</v>
      </c>
      <c r="V270" s="17" t="s">
        <v>98</v>
      </c>
      <c r="W270" s="18">
        <v>46266</v>
      </c>
      <c r="X270" s="19"/>
      <c r="Y270" s="12">
        <v>1</v>
      </c>
      <c r="Z270" s="12">
        <v>1</v>
      </c>
      <c r="AA270" s="12" t="s">
        <v>55</v>
      </c>
      <c r="AB270" s="414" t="s">
        <v>242</v>
      </c>
    </row>
    <row r="271" spans="1:45" s="123" customFormat="1" ht="16.2" thickBot="1" x14ac:dyDescent="0.3">
      <c r="A271" s="309"/>
      <c r="B271" s="1337"/>
      <c r="C271" s="310"/>
      <c r="D271" s="1357" t="s">
        <v>693</v>
      </c>
      <c r="E271" s="270"/>
      <c r="F271" s="270"/>
      <c r="G271" s="969"/>
      <c r="H271" s="970"/>
      <c r="I271" s="312"/>
      <c r="J271" s="312"/>
      <c r="K271" s="312"/>
      <c r="L271" s="312"/>
      <c r="M271" s="313"/>
      <c r="N271" s="602"/>
      <c r="O271" s="602"/>
      <c r="P271" s="313"/>
      <c r="Q271" s="314"/>
      <c r="R271" s="314"/>
      <c r="S271" s="313"/>
      <c r="T271" s="313"/>
      <c r="U271" s="315"/>
      <c r="V271" s="316"/>
      <c r="W271" s="317"/>
      <c r="X271" s="317"/>
      <c r="Y271" s="313"/>
      <c r="Z271" s="313"/>
      <c r="AA271" s="313"/>
      <c r="AB271" s="42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</row>
    <row r="272" spans="1:45" s="91" customFormat="1" x14ac:dyDescent="0.25">
      <c r="A272" s="1511" t="s">
        <v>841</v>
      </c>
      <c r="B272" s="623">
        <v>101500</v>
      </c>
      <c r="C272" s="1398" t="s">
        <v>842</v>
      </c>
      <c r="D272" s="38" t="s">
        <v>846</v>
      </c>
      <c r="E272" s="1690">
        <v>448</v>
      </c>
      <c r="F272" s="186">
        <f>E272*1.23</f>
        <v>551.04</v>
      </c>
      <c r="G272" s="964" t="s">
        <v>48</v>
      </c>
      <c r="H272" s="982">
        <v>0.27</v>
      </c>
      <c r="I272" s="55" t="s">
        <v>49</v>
      </c>
      <c r="J272" s="55" t="s">
        <v>50</v>
      </c>
      <c r="K272" s="55">
        <v>85161011</v>
      </c>
      <c r="L272" s="55" t="s">
        <v>56</v>
      </c>
      <c r="M272" s="55">
        <v>99</v>
      </c>
      <c r="N272" s="55">
        <v>478</v>
      </c>
      <c r="O272" s="55">
        <v>250</v>
      </c>
      <c r="P272" s="354"/>
      <c r="Q272" s="56"/>
      <c r="R272" s="1512">
        <v>3.8</v>
      </c>
      <c r="S272" s="1350" t="s">
        <v>52</v>
      </c>
      <c r="T272" s="58" t="s">
        <v>64</v>
      </c>
      <c r="U272" s="530" t="s">
        <v>53</v>
      </c>
      <c r="V272" s="304" t="s">
        <v>98</v>
      </c>
      <c r="W272" s="302">
        <v>46266</v>
      </c>
      <c r="X272" s="448"/>
      <c r="Y272" s="55">
        <v>1</v>
      </c>
      <c r="Z272" s="55">
        <v>1</v>
      </c>
      <c r="AA272" s="55" t="s">
        <v>55</v>
      </c>
      <c r="AB272" s="1513" t="s">
        <v>242</v>
      </c>
    </row>
    <row r="273" spans="1:45" s="91" customFormat="1" x14ac:dyDescent="0.25">
      <c r="A273" s="372" t="s">
        <v>843</v>
      </c>
      <c r="B273" s="562">
        <v>101501</v>
      </c>
      <c r="C273" s="1324" t="s">
        <v>844</v>
      </c>
      <c r="D273" s="2" t="s">
        <v>847</v>
      </c>
      <c r="E273" s="1660">
        <v>498</v>
      </c>
      <c r="F273" s="187">
        <f t="shared" ref="F273:F274" si="56">E273*1.23</f>
        <v>612.54</v>
      </c>
      <c r="G273" s="954" t="s">
        <v>48</v>
      </c>
      <c r="H273" s="984">
        <v>0.27</v>
      </c>
      <c r="I273" s="12" t="s">
        <v>49</v>
      </c>
      <c r="J273" s="12" t="s">
        <v>50</v>
      </c>
      <c r="K273" s="12">
        <v>85161011</v>
      </c>
      <c r="L273" s="12" t="s">
        <v>56</v>
      </c>
      <c r="M273" s="12">
        <v>99</v>
      </c>
      <c r="N273" s="12">
        <v>478</v>
      </c>
      <c r="O273" s="12">
        <v>250</v>
      </c>
      <c r="P273" s="85"/>
      <c r="Q273" s="13"/>
      <c r="R273" s="402">
        <v>3.8</v>
      </c>
      <c r="S273" s="1351" t="s">
        <v>52</v>
      </c>
      <c r="T273" s="15" t="s">
        <v>64</v>
      </c>
      <c r="U273" s="369" t="s">
        <v>53</v>
      </c>
      <c r="V273" s="300" t="s">
        <v>98</v>
      </c>
      <c r="W273" s="18">
        <v>46266</v>
      </c>
      <c r="X273" s="19"/>
      <c r="Y273" s="12">
        <v>1</v>
      </c>
      <c r="Z273" s="12">
        <v>1</v>
      </c>
      <c r="AA273" s="12" t="s">
        <v>55</v>
      </c>
      <c r="AB273" s="1514" t="s">
        <v>242</v>
      </c>
    </row>
    <row r="274" spans="1:45" s="91" customFormat="1" ht="14.4" thickBot="1" x14ac:dyDescent="0.3">
      <c r="A274" s="1021" t="s">
        <v>845</v>
      </c>
      <c r="B274" s="1515">
        <v>101502</v>
      </c>
      <c r="C274" s="1422">
        <v>8591565114261</v>
      </c>
      <c r="D274" s="31" t="s">
        <v>848</v>
      </c>
      <c r="E274" s="1691">
        <v>523</v>
      </c>
      <c r="F274" s="908">
        <f t="shared" si="56"/>
        <v>643.29</v>
      </c>
      <c r="G274" s="965" t="s">
        <v>48</v>
      </c>
      <c r="H274" s="1516">
        <v>0.27</v>
      </c>
      <c r="I274" s="32" t="s">
        <v>49</v>
      </c>
      <c r="J274" s="32" t="s">
        <v>50</v>
      </c>
      <c r="K274" s="32">
        <v>85161011</v>
      </c>
      <c r="L274" s="32" t="s">
        <v>56</v>
      </c>
      <c r="M274" s="32">
        <v>99</v>
      </c>
      <c r="N274" s="32">
        <v>478</v>
      </c>
      <c r="O274" s="32">
        <v>250</v>
      </c>
      <c r="P274" s="87"/>
      <c r="Q274" s="62"/>
      <c r="R274" s="1517">
        <v>3.8</v>
      </c>
      <c r="S274" s="1352" t="s">
        <v>52</v>
      </c>
      <c r="T274" s="65" t="s">
        <v>64</v>
      </c>
      <c r="U274" s="1353" t="s">
        <v>53</v>
      </c>
      <c r="V274" s="1354" t="s">
        <v>98</v>
      </c>
      <c r="W274" s="307">
        <v>46266</v>
      </c>
      <c r="X274" s="544"/>
      <c r="Y274" s="32">
        <v>1</v>
      </c>
      <c r="Z274" s="32">
        <v>1</v>
      </c>
      <c r="AA274" s="32" t="s">
        <v>55</v>
      </c>
      <c r="AB274" s="1518" t="s">
        <v>242</v>
      </c>
    </row>
    <row r="275" spans="1:45" s="91" customFormat="1" ht="16.2" thickBot="1" x14ac:dyDescent="0.3">
      <c r="A275" s="133"/>
      <c r="B275" s="1336"/>
      <c r="C275" s="134"/>
      <c r="D275" s="1355" t="s">
        <v>694</v>
      </c>
      <c r="E275" s="279"/>
      <c r="F275" s="279"/>
      <c r="G275" s="966"/>
      <c r="H275" s="141"/>
      <c r="I275" s="135"/>
      <c r="J275" s="135"/>
      <c r="K275" s="135"/>
      <c r="L275" s="135"/>
      <c r="M275" s="136"/>
      <c r="N275" s="601"/>
      <c r="O275" s="601"/>
      <c r="P275" s="136"/>
      <c r="Q275" s="137"/>
      <c r="R275" s="137"/>
      <c r="S275" s="136"/>
      <c r="T275" s="128"/>
      <c r="U275" s="138"/>
      <c r="V275" s="139"/>
      <c r="W275" s="132"/>
      <c r="X275" s="140"/>
      <c r="Y275" s="136"/>
      <c r="Z275" s="136"/>
      <c r="AA275" s="136"/>
      <c r="AB275" s="421"/>
    </row>
    <row r="276" spans="1:45" s="84" customFormat="1" ht="14.4" x14ac:dyDescent="0.3">
      <c r="A276" s="883" t="s">
        <v>442</v>
      </c>
      <c r="B276" s="770">
        <v>100512</v>
      </c>
      <c r="C276" s="789" t="s">
        <v>443</v>
      </c>
      <c r="D276" s="856" t="s">
        <v>444</v>
      </c>
      <c r="E276" s="1661">
        <v>47</v>
      </c>
      <c r="F276" s="884">
        <f>E276*1.23</f>
        <v>57.81</v>
      </c>
      <c r="G276" s="967" t="s">
        <v>48</v>
      </c>
      <c r="H276" s="968">
        <v>0.27</v>
      </c>
      <c r="I276" s="278" t="s">
        <v>49</v>
      </c>
      <c r="J276" s="278" t="s">
        <v>50</v>
      </c>
      <c r="K276" s="278">
        <v>85161011</v>
      </c>
      <c r="L276" s="278" t="s">
        <v>56</v>
      </c>
      <c r="M276" s="278">
        <v>105</v>
      </c>
      <c r="N276" s="278">
        <v>290</v>
      </c>
      <c r="O276" s="278">
        <v>165</v>
      </c>
      <c r="P276" s="861"/>
      <c r="Q276" s="792">
        <v>1.1000000000000001</v>
      </c>
      <c r="R276" s="792">
        <f>Q276*0.9</f>
        <v>0.9900000000000001</v>
      </c>
      <c r="S276" s="783" t="s">
        <v>52</v>
      </c>
      <c r="T276" s="862"/>
      <c r="U276" s="769" t="s">
        <v>230</v>
      </c>
      <c r="V276" s="540" t="s">
        <v>98</v>
      </c>
      <c r="W276" s="540">
        <v>46266</v>
      </c>
      <c r="X276" s="540"/>
      <c r="Y276" s="278">
        <v>1</v>
      </c>
      <c r="Z276" s="278">
        <v>1</v>
      </c>
      <c r="AA276" s="885" t="s">
        <v>55</v>
      </c>
      <c r="AB276" s="886" t="s">
        <v>242</v>
      </c>
    </row>
    <row r="277" spans="1:45" s="84" customFormat="1" ht="15" customHeight="1" thickBot="1" x14ac:dyDescent="0.35">
      <c r="A277" s="883" t="s">
        <v>445</v>
      </c>
      <c r="B277" s="770">
        <v>100513</v>
      </c>
      <c r="C277" s="770">
        <v>8591565114162</v>
      </c>
      <c r="D277" s="856" t="s">
        <v>446</v>
      </c>
      <c r="E277" s="1661">
        <v>47</v>
      </c>
      <c r="F277" s="884">
        <f>E277*1.23</f>
        <v>57.81</v>
      </c>
      <c r="G277" s="967" t="s">
        <v>48</v>
      </c>
      <c r="H277" s="968">
        <v>0.27</v>
      </c>
      <c r="I277" s="278" t="s">
        <v>49</v>
      </c>
      <c r="J277" s="278" t="s">
        <v>50</v>
      </c>
      <c r="K277" s="278">
        <v>85161011</v>
      </c>
      <c r="L277" s="278" t="s">
        <v>56</v>
      </c>
      <c r="M277" s="278">
        <v>105</v>
      </c>
      <c r="N277" s="278">
        <v>290</v>
      </c>
      <c r="O277" s="278">
        <v>165</v>
      </c>
      <c r="P277" s="861"/>
      <c r="Q277" s="792">
        <v>1.1000000000000001</v>
      </c>
      <c r="R277" s="792">
        <f>Q277*0.9</f>
        <v>0.9900000000000001</v>
      </c>
      <c r="S277" s="783" t="s">
        <v>52</v>
      </c>
      <c r="T277" s="862"/>
      <c r="U277" s="769" t="s">
        <v>230</v>
      </c>
      <c r="V277" s="540" t="s">
        <v>98</v>
      </c>
      <c r="W277" s="540">
        <v>46266</v>
      </c>
      <c r="X277" s="540"/>
      <c r="Y277" s="278">
        <v>1</v>
      </c>
      <c r="Z277" s="278">
        <v>1</v>
      </c>
      <c r="AA277" s="885" t="s">
        <v>55</v>
      </c>
      <c r="AB277" s="886" t="s">
        <v>242</v>
      </c>
    </row>
    <row r="278" spans="1:45" s="84" customFormat="1" ht="15" customHeight="1" thickBot="1" x14ac:dyDescent="0.3">
      <c r="A278" s="133"/>
      <c r="B278" s="133"/>
      <c r="C278" s="133"/>
      <c r="D278" s="1355" t="s">
        <v>836</v>
      </c>
      <c r="E278" s="1532"/>
      <c r="F278" s="1383"/>
      <c r="G278" s="1383"/>
      <c r="H278" s="1383"/>
      <c r="I278" s="1384"/>
      <c r="J278" s="1382"/>
      <c r="K278" s="1382"/>
      <c r="L278" s="1382"/>
      <c r="M278" s="1382"/>
      <c r="N278" s="1385"/>
      <c r="O278" s="1385"/>
      <c r="P278" s="1385"/>
      <c r="Q278" s="1385"/>
      <c r="R278" s="1386"/>
      <c r="S278" s="1386"/>
      <c r="T278" s="1385"/>
      <c r="U278" s="1385"/>
      <c r="V278" s="1387"/>
      <c r="W278" s="1388"/>
      <c r="X278" s="1389"/>
      <c r="Y278" s="1389"/>
      <c r="Z278" s="1390"/>
      <c r="AA278" s="1390"/>
      <c r="AB278" s="1390"/>
      <c r="AC278" s="1391"/>
      <c r="AD278" s="1391"/>
    </row>
    <row r="279" spans="1:45" s="84" customFormat="1" ht="15" customHeight="1" x14ac:dyDescent="0.3">
      <c r="A279" s="1510" t="s">
        <v>834</v>
      </c>
      <c r="B279" s="278">
        <v>100519</v>
      </c>
      <c r="C279" s="857">
        <v>3800035739442</v>
      </c>
      <c r="D279" s="856" t="s">
        <v>839</v>
      </c>
      <c r="E279" s="1661">
        <v>63</v>
      </c>
      <c r="F279" s="884">
        <f>E279*1.2</f>
        <v>75.599999999999994</v>
      </c>
      <c r="G279" s="967" t="s">
        <v>48</v>
      </c>
      <c r="H279" s="968">
        <v>0.27</v>
      </c>
      <c r="I279" s="278" t="s">
        <v>49</v>
      </c>
      <c r="J279" s="278" t="s">
        <v>50</v>
      </c>
      <c r="K279" s="278">
        <v>85161011</v>
      </c>
      <c r="L279" s="278" t="s">
        <v>51</v>
      </c>
      <c r="M279" s="278"/>
      <c r="N279" s="278">
        <v>420</v>
      </c>
      <c r="O279" s="278">
        <v>200</v>
      </c>
      <c r="P279" s="861"/>
      <c r="Q279" s="792">
        <v>1.3</v>
      </c>
      <c r="R279" s="792">
        <v>1</v>
      </c>
      <c r="S279" s="783"/>
      <c r="T279" s="862" t="s">
        <v>64</v>
      </c>
      <c r="U279" s="769" t="s">
        <v>230</v>
      </c>
      <c r="V279" s="540" t="s">
        <v>98</v>
      </c>
      <c r="W279" s="302">
        <v>46266</v>
      </c>
      <c r="X279" s="540"/>
      <c r="Y279" s="278">
        <v>1</v>
      </c>
      <c r="Z279" s="278">
        <v>1</v>
      </c>
      <c r="AA279" s="885" t="s">
        <v>55</v>
      </c>
      <c r="AB279" s="886" t="s">
        <v>242</v>
      </c>
    </row>
    <row r="280" spans="1:45" s="84" customFormat="1" ht="15" customHeight="1" thickBot="1" x14ac:dyDescent="0.35">
      <c r="A280" s="1510" t="s">
        <v>835</v>
      </c>
      <c r="B280" s="278">
        <v>100520</v>
      </c>
      <c r="C280" s="857">
        <v>3800035739459</v>
      </c>
      <c r="D280" s="856" t="s">
        <v>840</v>
      </c>
      <c r="E280" s="1661">
        <v>63</v>
      </c>
      <c r="F280" s="884">
        <f t="shared" ref="F280" si="57">E280*1.2</f>
        <v>75.599999999999994</v>
      </c>
      <c r="G280" s="967" t="s">
        <v>48</v>
      </c>
      <c r="H280" s="968">
        <v>0.27</v>
      </c>
      <c r="I280" s="278" t="s">
        <v>49</v>
      </c>
      <c r="J280" s="278" t="s">
        <v>50</v>
      </c>
      <c r="K280" s="278">
        <v>85161011</v>
      </c>
      <c r="L280" s="278" t="s">
        <v>51</v>
      </c>
      <c r="M280" s="278"/>
      <c r="N280" s="278">
        <v>420</v>
      </c>
      <c r="O280" s="278">
        <v>200</v>
      </c>
      <c r="P280" s="861"/>
      <c r="Q280" s="792">
        <v>1.3</v>
      </c>
      <c r="R280" s="792">
        <v>1</v>
      </c>
      <c r="S280" s="783"/>
      <c r="T280" s="862" t="s">
        <v>64</v>
      </c>
      <c r="U280" s="769" t="s">
        <v>230</v>
      </c>
      <c r="V280" s="540" t="s">
        <v>98</v>
      </c>
      <c r="W280" s="307">
        <v>46266</v>
      </c>
      <c r="X280" s="540"/>
      <c r="Y280" s="278">
        <v>1</v>
      </c>
      <c r="Z280" s="278">
        <v>1</v>
      </c>
      <c r="AA280" s="885" t="s">
        <v>55</v>
      </c>
      <c r="AB280" s="886" t="s">
        <v>242</v>
      </c>
    </row>
    <row r="281" spans="1:45" s="91" customFormat="1" ht="16.2" thickBot="1" x14ac:dyDescent="0.3">
      <c r="A281" s="133"/>
      <c r="B281" s="1336"/>
      <c r="C281" s="134"/>
      <c r="D281" s="1357" t="s">
        <v>849</v>
      </c>
      <c r="E281" s="311"/>
      <c r="F281" s="311"/>
      <c r="G281" s="312"/>
      <c r="H281" s="312"/>
      <c r="I281" s="311"/>
      <c r="J281" s="311"/>
      <c r="K281" s="311"/>
      <c r="L281" s="311"/>
      <c r="M281" s="311"/>
      <c r="N281" s="311"/>
      <c r="O281" s="311"/>
      <c r="P281" s="311"/>
      <c r="Q281" s="311"/>
      <c r="R281" s="311"/>
      <c r="S281" s="311"/>
      <c r="T281" s="311"/>
      <c r="U281" s="311"/>
      <c r="V281" s="311"/>
      <c r="W281" s="311"/>
      <c r="X281" s="311"/>
      <c r="Y281" s="311"/>
      <c r="Z281" s="311"/>
      <c r="AA281" s="311"/>
      <c r="AB281" s="311"/>
    </row>
    <row r="282" spans="1:45" s="91" customFormat="1" x14ac:dyDescent="0.25">
      <c r="A282" s="241" t="s">
        <v>453</v>
      </c>
      <c r="B282" s="1398">
        <v>100514</v>
      </c>
      <c r="C282" s="1398">
        <v>3800035724950</v>
      </c>
      <c r="D282" s="38" t="s">
        <v>837</v>
      </c>
      <c r="E282" s="1653">
        <v>63</v>
      </c>
      <c r="F282" s="187">
        <f>E282*1.23</f>
        <v>77.489999999999995</v>
      </c>
      <c r="G282" s="967" t="s">
        <v>48</v>
      </c>
      <c r="H282" s="968">
        <v>0.27</v>
      </c>
      <c r="I282" s="12" t="s">
        <v>49</v>
      </c>
      <c r="J282" s="12" t="s">
        <v>50</v>
      </c>
      <c r="K282" s="12">
        <v>85161011</v>
      </c>
      <c r="L282" s="55" t="s">
        <v>51</v>
      </c>
      <c r="M282" s="55">
        <v>229</v>
      </c>
      <c r="N282" s="61">
        <v>400</v>
      </c>
      <c r="O282" s="61">
        <v>57</v>
      </c>
      <c r="P282" s="354"/>
      <c r="Q282" s="56">
        <v>1</v>
      </c>
      <c r="R282" s="56">
        <f>Q282*0.9</f>
        <v>0.9</v>
      </c>
      <c r="S282" s="537"/>
      <c r="T282" s="57"/>
      <c r="U282" s="58" t="s">
        <v>53</v>
      </c>
      <c r="V282" s="1" t="s">
        <v>98</v>
      </c>
      <c r="W282" s="302">
        <v>46266</v>
      </c>
      <c r="X282" s="655"/>
      <c r="Y282" s="55">
        <v>1</v>
      </c>
      <c r="Z282" s="55">
        <v>1</v>
      </c>
      <c r="AA282" s="55" t="s">
        <v>55</v>
      </c>
      <c r="AB282" s="429" t="s">
        <v>242</v>
      </c>
    </row>
    <row r="283" spans="1:45" s="91" customFormat="1" ht="14.4" thickBot="1" x14ac:dyDescent="0.3">
      <c r="A283" s="262" t="s">
        <v>454</v>
      </c>
      <c r="B283" s="1422">
        <v>100515</v>
      </c>
      <c r="C283" s="1422">
        <v>3800035724967</v>
      </c>
      <c r="D283" s="31" t="s">
        <v>838</v>
      </c>
      <c r="E283" s="1655">
        <v>63</v>
      </c>
      <c r="F283" s="187">
        <f>E283*1.23</f>
        <v>77.489999999999995</v>
      </c>
      <c r="G283" s="967" t="s">
        <v>48</v>
      </c>
      <c r="H283" s="968">
        <v>0.27</v>
      </c>
      <c r="I283" s="12" t="s">
        <v>49</v>
      </c>
      <c r="J283" s="12" t="s">
        <v>50</v>
      </c>
      <c r="K283" s="12">
        <v>85161011</v>
      </c>
      <c r="L283" s="32" t="s">
        <v>51</v>
      </c>
      <c r="M283" s="32">
        <v>191</v>
      </c>
      <c r="N283" s="63">
        <v>214</v>
      </c>
      <c r="O283" s="63">
        <v>57</v>
      </c>
      <c r="P283" s="87"/>
      <c r="Q283" s="62">
        <v>1</v>
      </c>
      <c r="R283" s="62">
        <f>Q283*0.9</f>
        <v>0.9</v>
      </c>
      <c r="S283" s="445"/>
      <c r="T283" s="64"/>
      <c r="U283" s="65" t="s">
        <v>53</v>
      </c>
      <c r="V283" s="66" t="s">
        <v>98</v>
      </c>
      <c r="W283" s="307">
        <v>46266</v>
      </c>
      <c r="X283" s="657"/>
      <c r="Y283" s="32">
        <v>1</v>
      </c>
      <c r="Z283" s="32">
        <v>1</v>
      </c>
      <c r="AA283" s="32" t="s">
        <v>55</v>
      </c>
      <c r="AB283" s="430" t="s">
        <v>242</v>
      </c>
    </row>
    <row r="284" spans="1:45" s="123" customFormat="1" ht="27.6" customHeight="1" thickBot="1" x14ac:dyDescent="0.3">
      <c r="A284" s="147"/>
      <c r="B284" s="148"/>
      <c r="C284" s="148"/>
      <c r="D284" s="1358" t="s">
        <v>695</v>
      </c>
      <c r="E284" s="279"/>
      <c r="F284" s="271"/>
      <c r="G284" s="966"/>
      <c r="H284" s="141"/>
      <c r="I284" s="141"/>
      <c r="J284" s="141"/>
      <c r="K284" s="141"/>
      <c r="L284" s="149"/>
      <c r="M284" s="149"/>
      <c r="N284" s="152"/>
      <c r="O284" s="603"/>
      <c r="P284" s="149"/>
      <c r="Q284" s="150"/>
      <c r="R284" s="151"/>
      <c r="S284" s="152"/>
      <c r="T284" s="149"/>
      <c r="U284" s="149"/>
      <c r="V284" s="145"/>
      <c r="W284" s="140"/>
      <c r="X284" s="140"/>
      <c r="Y284" s="141"/>
      <c r="Z284" s="141"/>
      <c r="AA284" s="141"/>
      <c r="AB284" s="421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  <c r="AP284" s="73"/>
      <c r="AQ284" s="73"/>
      <c r="AR284" s="73"/>
      <c r="AS284" s="73"/>
    </row>
    <row r="285" spans="1:45" s="123" customFormat="1" ht="16.2" thickBot="1" x14ac:dyDescent="0.3">
      <c r="A285" s="133"/>
      <c r="B285" s="1336"/>
      <c r="C285" s="134"/>
      <c r="D285" s="1356" t="s">
        <v>696</v>
      </c>
      <c r="E285" s="279"/>
      <c r="F285" s="272"/>
      <c r="G285" s="966"/>
      <c r="H285" s="141"/>
      <c r="I285" s="135"/>
      <c r="J285" s="135"/>
      <c r="K285" s="135"/>
      <c r="L285" s="135"/>
      <c r="M285" s="136"/>
      <c r="N285" s="601"/>
      <c r="O285" s="601"/>
      <c r="P285" s="136"/>
      <c r="Q285" s="137"/>
      <c r="R285" s="137"/>
      <c r="S285" s="136"/>
      <c r="T285" s="136"/>
      <c r="U285" s="138"/>
      <c r="V285" s="139"/>
      <c r="W285" s="140"/>
      <c r="X285" s="140"/>
      <c r="Y285" s="136"/>
      <c r="Z285" s="136"/>
      <c r="AA285" s="136"/>
      <c r="AB285" s="421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73"/>
    </row>
    <row r="286" spans="1:45" x14ac:dyDescent="0.25">
      <c r="A286" s="38" t="s">
        <v>94</v>
      </c>
      <c r="B286" s="39">
        <v>100214</v>
      </c>
      <c r="C286" s="39">
        <v>8588005700801</v>
      </c>
      <c r="D286" s="241" t="s">
        <v>699</v>
      </c>
      <c r="E286" s="1653">
        <v>41</v>
      </c>
      <c r="F286" s="187">
        <f t="shared" si="55"/>
        <v>50.43</v>
      </c>
      <c r="G286" s="446" t="s">
        <v>81</v>
      </c>
      <c r="H286" s="55" t="s">
        <v>81</v>
      </c>
      <c r="I286" s="55" t="s">
        <v>49</v>
      </c>
      <c r="J286" s="55" t="s">
        <v>50</v>
      </c>
      <c r="K286" s="55">
        <v>84818011</v>
      </c>
      <c r="L286" s="55" t="s">
        <v>56</v>
      </c>
      <c r="M286" s="55">
        <v>230</v>
      </c>
      <c r="N286" s="61">
        <v>80</v>
      </c>
      <c r="O286" s="61">
        <v>12</v>
      </c>
      <c r="P286" s="55"/>
      <c r="Q286" s="56">
        <v>2</v>
      </c>
      <c r="R286" s="56">
        <f t="shared" ref="R286:R291" si="58">Q286*0.9</f>
        <v>1.8</v>
      </c>
      <c r="S286" s="592"/>
      <c r="T286" s="57"/>
      <c r="U286" s="530" t="s">
        <v>53</v>
      </c>
      <c r="V286" s="1" t="s">
        <v>65</v>
      </c>
      <c r="W286" s="18">
        <v>46266</v>
      </c>
      <c r="X286" s="19"/>
      <c r="Y286" s="55">
        <v>1</v>
      </c>
      <c r="Z286" s="55">
        <v>1</v>
      </c>
      <c r="AA286" s="55" t="s">
        <v>55</v>
      </c>
      <c r="AB286" s="422" t="s">
        <v>242</v>
      </c>
    </row>
    <row r="287" spans="1:45" x14ac:dyDescent="0.25">
      <c r="A287" s="2" t="s">
        <v>95</v>
      </c>
      <c r="B287" s="3">
        <v>100218</v>
      </c>
      <c r="C287" s="3">
        <v>8588005700818</v>
      </c>
      <c r="D287" s="74" t="s">
        <v>700</v>
      </c>
      <c r="E287" s="1654">
        <v>116</v>
      </c>
      <c r="F287" s="187">
        <f t="shared" si="55"/>
        <v>142.68</v>
      </c>
      <c r="G287" s="447" t="s">
        <v>81</v>
      </c>
      <c r="H287" s="12" t="s">
        <v>81</v>
      </c>
      <c r="I287" s="12" t="s">
        <v>49</v>
      </c>
      <c r="J287" s="12" t="s">
        <v>50</v>
      </c>
      <c r="K287" s="12">
        <v>84818011</v>
      </c>
      <c r="L287" s="12" t="s">
        <v>56</v>
      </c>
      <c r="M287" s="12">
        <v>300</v>
      </c>
      <c r="N287" s="7">
        <v>70</v>
      </c>
      <c r="O287" s="7">
        <v>100</v>
      </c>
      <c r="P287" s="12"/>
      <c r="Q287" s="13">
        <v>2.2999999999999998</v>
      </c>
      <c r="R287" s="13">
        <f t="shared" si="58"/>
        <v>2.0699999999999998</v>
      </c>
      <c r="S287" s="593"/>
      <c r="T287" s="14"/>
      <c r="U287" s="369" t="s">
        <v>53</v>
      </c>
      <c r="V287" s="17" t="s">
        <v>65</v>
      </c>
      <c r="W287" s="18">
        <v>46266</v>
      </c>
      <c r="X287" s="19"/>
      <c r="Y287" s="12">
        <v>1</v>
      </c>
      <c r="Z287" s="12">
        <v>1</v>
      </c>
      <c r="AA287" s="12" t="s">
        <v>55</v>
      </c>
      <c r="AB287" s="422" t="s">
        <v>242</v>
      </c>
    </row>
    <row r="288" spans="1:45" x14ac:dyDescent="0.25">
      <c r="A288" s="2" t="s">
        <v>96</v>
      </c>
      <c r="B288" s="3">
        <v>100212</v>
      </c>
      <c r="C288" s="3">
        <v>8588005700849</v>
      </c>
      <c r="D288" s="74" t="s">
        <v>701</v>
      </c>
      <c r="E288" s="1654">
        <v>74</v>
      </c>
      <c r="F288" s="187">
        <f t="shared" si="55"/>
        <v>91.02</v>
      </c>
      <c r="G288" s="447" t="s">
        <v>81</v>
      </c>
      <c r="H288" s="12" t="s">
        <v>81</v>
      </c>
      <c r="I288" s="12" t="s">
        <v>49</v>
      </c>
      <c r="J288" s="12" t="s">
        <v>50</v>
      </c>
      <c r="K288" s="12">
        <v>84818011</v>
      </c>
      <c r="L288" s="12" t="s">
        <v>56</v>
      </c>
      <c r="M288" s="12">
        <v>400</v>
      </c>
      <c r="N288" s="7">
        <v>150</v>
      </c>
      <c r="O288" s="7">
        <v>100</v>
      </c>
      <c r="P288" s="12"/>
      <c r="Q288" s="13">
        <v>2.8</v>
      </c>
      <c r="R288" s="13">
        <f t="shared" si="58"/>
        <v>2.52</v>
      </c>
      <c r="S288" s="593"/>
      <c r="T288" s="14"/>
      <c r="U288" s="369" t="s">
        <v>53</v>
      </c>
      <c r="V288" s="17" t="s">
        <v>65</v>
      </c>
      <c r="W288" s="18">
        <v>46266</v>
      </c>
      <c r="X288" s="19"/>
      <c r="Y288" s="12">
        <v>1</v>
      </c>
      <c r="Z288" s="12">
        <v>1</v>
      </c>
      <c r="AA288" s="12" t="s">
        <v>55</v>
      </c>
      <c r="AB288" s="422" t="s">
        <v>242</v>
      </c>
    </row>
    <row r="289" spans="1:28" s="91" customFormat="1" x14ac:dyDescent="0.25">
      <c r="A289" s="2" t="s">
        <v>898</v>
      </c>
      <c r="B289" s="3">
        <v>100497</v>
      </c>
      <c r="C289" s="3">
        <v>8585031054991</v>
      </c>
      <c r="D289" s="74" t="s">
        <v>697</v>
      </c>
      <c r="E289" s="1654">
        <v>66</v>
      </c>
      <c r="F289" s="187">
        <f t="shared" si="55"/>
        <v>81.179999999999993</v>
      </c>
      <c r="G289" s="447" t="s">
        <v>81</v>
      </c>
      <c r="H289" s="12" t="s">
        <v>81</v>
      </c>
      <c r="I289" s="12" t="s">
        <v>49</v>
      </c>
      <c r="J289" s="12" t="s">
        <v>50</v>
      </c>
      <c r="K289" s="12">
        <v>84818011</v>
      </c>
      <c r="L289" s="12" t="s">
        <v>399</v>
      </c>
      <c r="M289" s="12">
        <v>250</v>
      </c>
      <c r="N289" s="7">
        <v>140</v>
      </c>
      <c r="O289" s="7">
        <v>100</v>
      </c>
      <c r="P289" s="12"/>
      <c r="Q289" s="13">
        <v>2.5</v>
      </c>
      <c r="R289" s="13">
        <f t="shared" ref="R289:R290" si="59">Q289*0.9</f>
        <v>2.25</v>
      </c>
      <c r="S289" s="593"/>
      <c r="T289" s="12" t="s">
        <v>64</v>
      </c>
      <c r="U289" s="369" t="s">
        <v>53</v>
      </c>
      <c r="V289" s="17" t="s">
        <v>65</v>
      </c>
      <c r="W289" s="18">
        <v>46266</v>
      </c>
      <c r="X289" s="19"/>
      <c r="Y289" s="12">
        <v>1</v>
      </c>
      <c r="Z289" s="12">
        <v>1</v>
      </c>
      <c r="AA289" s="12" t="s">
        <v>55</v>
      </c>
      <c r="AB289" s="414" t="s">
        <v>242</v>
      </c>
    </row>
    <row r="290" spans="1:28" s="91" customFormat="1" x14ac:dyDescent="0.25">
      <c r="A290" s="2" t="s">
        <v>899</v>
      </c>
      <c r="B290" s="3">
        <v>100496</v>
      </c>
      <c r="C290" s="3">
        <v>8585031056421</v>
      </c>
      <c r="D290" s="74" t="s">
        <v>702</v>
      </c>
      <c r="E290" s="1654">
        <v>71</v>
      </c>
      <c r="F290" s="187">
        <f t="shared" si="55"/>
        <v>87.33</v>
      </c>
      <c r="G290" s="447" t="s">
        <v>81</v>
      </c>
      <c r="H290" s="12" t="s">
        <v>81</v>
      </c>
      <c r="I290" s="12" t="s">
        <v>49</v>
      </c>
      <c r="J290" s="12" t="s">
        <v>50</v>
      </c>
      <c r="K290" s="12">
        <v>84818011</v>
      </c>
      <c r="L290" s="12" t="s">
        <v>399</v>
      </c>
      <c r="M290" s="12">
        <v>330</v>
      </c>
      <c r="N290" s="7">
        <v>90</v>
      </c>
      <c r="O290" s="7">
        <v>170</v>
      </c>
      <c r="P290" s="12"/>
      <c r="Q290" s="13">
        <v>2.8</v>
      </c>
      <c r="R290" s="13">
        <f t="shared" si="59"/>
        <v>2.52</v>
      </c>
      <c r="S290" s="593"/>
      <c r="T290" s="12" t="s">
        <v>64</v>
      </c>
      <c r="U290" s="369" t="s">
        <v>53</v>
      </c>
      <c r="V290" s="17" t="s">
        <v>65</v>
      </c>
      <c r="W290" s="18">
        <v>46266</v>
      </c>
      <c r="X290" s="19"/>
      <c r="Y290" s="12">
        <v>1</v>
      </c>
      <c r="Z290" s="12">
        <v>1</v>
      </c>
      <c r="AA290" s="12" t="s">
        <v>55</v>
      </c>
      <c r="AB290" s="414" t="s">
        <v>242</v>
      </c>
    </row>
    <row r="291" spans="1:28" ht="14.4" thickBot="1" x14ac:dyDescent="0.3">
      <c r="A291" s="2" t="s">
        <v>97</v>
      </c>
      <c r="B291" s="3">
        <v>100230</v>
      </c>
      <c r="C291" s="3">
        <v>8588005700870</v>
      </c>
      <c r="D291" s="74" t="s">
        <v>698</v>
      </c>
      <c r="E291" s="1654">
        <v>95</v>
      </c>
      <c r="F291" s="187">
        <f t="shared" si="55"/>
        <v>116.85</v>
      </c>
      <c r="G291" s="447" t="s">
        <v>81</v>
      </c>
      <c r="H291" s="12" t="s">
        <v>81</v>
      </c>
      <c r="I291" s="12" t="s">
        <v>49</v>
      </c>
      <c r="J291" s="12" t="s">
        <v>50</v>
      </c>
      <c r="K291" s="12">
        <v>84818011</v>
      </c>
      <c r="L291" s="12" t="s">
        <v>56</v>
      </c>
      <c r="M291" s="12">
        <v>400</v>
      </c>
      <c r="N291" s="7">
        <v>150</v>
      </c>
      <c r="O291" s="7">
        <v>100</v>
      </c>
      <c r="P291" s="12"/>
      <c r="Q291" s="13">
        <v>2</v>
      </c>
      <c r="R291" s="13">
        <f t="shared" si="58"/>
        <v>1.8</v>
      </c>
      <c r="S291" s="593"/>
      <c r="T291" s="14"/>
      <c r="U291" s="369" t="s">
        <v>53</v>
      </c>
      <c r="V291" s="17" t="s">
        <v>65</v>
      </c>
      <c r="W291" s="18">
        <v>46266</v>
      </c>
      <c r="X291" s="19"/>
      <c r="Y291" s="12">
        <v>1</v>
      </c>
      <c r="Z291" s="12">
        <v>1</v>
      </c>
      <c r="AA291" s="12" t="s">
        <v>55</v>
      </c>
      <c r="AB291" s="422" t="s">
        <v>242</v>
      </c>
    </row>
    <row r="292" spans="1:28" ht="27.6" customHeight="1" thickBot="1" x14ac:dyDescent="0.3">
      <c r="A292" s="1507"/>
      <c r="B292" s="1455"/>
      <c r="C292" s="1451"/>
      <c r="D292" s="1474" t="s">
        <v>965</v>
      </c>
      <c r="E292" s="1533"/>
      <c r="F292" s="1452"/>
      <c r="G292" s="1453"/>
      <c r="H292" s="1454"/>
      <c r="I292" s="1455"/>
      <c r="J292" s="1455"/>
      <c r="K292" s="1455"/>
      <c r="L292" s="1455"/>
      <c r="M292" s="1456"/>
      <c r="N292" s="1456"/>
      <c r="O292" s="1456"/>
      <c r="P292" s="1457"/>
      <c r="Q292" s="1457"/>
      <c r="R292" s="1458"/>
      <c r="S292" s="1456"/>
      <c r="T292" s="1456"/>
      <c r="U292" s="1459"/>
      <c r="V292" s="1460"/>
      <c r="W292" s="1471"/>
      <c r="X292" s="1471"/>
      <c r="Y292" s="1472"/>
      <c r="Z292" s="1472"/>
      <c r="AA292" s="1472"/>
      <c r="AB292" s="1473"/>
    </row>
    <row r="293" spans="1:28" ht="15" customHeight="1" thickBot="1" x14ac:dyDescent="0.3">
      <c r="A293" s="1507"/>
      <c r="B293" s="1455"/>
      <c r="C293" s="1451"/>
      <c r="D293" s="1475" t="s">
        <v>883</v>
      </c>
      <c r="E293" s="1533"/>
      <c r="F293" s="1452"/>
      <c r="G293" s="1453"/>
      <c r="H293" s="1454"/>
      <c r="I293" s="1455"/>
      <c r="J293" s="1455"/>
      <c r="K293" s="1455"/>
      <c r="L293" s="1455"/>
      <c r="M293" s="1456"/>
      <c r="N293" s="1456"/>
      <c r="O293" s="1456"/>
      <c r="P293" s="1457"/>
      <c r="Q293" s="1457"/>
      <c r="R293" s="1458"/>
      <c r="S293" s="1456"/>
      <c r="T293" s="1456"/>
      <c r="U293" s="1459"/>
      <c r="V293" s="1460"/>
      <c r="W293" s="1471"/>
      <c r="X293" s="1471"/>
      <c r="Y293" s="1472"/>
      <c r="Z293" s="1472"/>
      <c r="AA293" s="1472"/>
      <c r="AB293" s="1473"/>
    </row>
    <row r="294" spans="1:28" s="681" customFormat="1" ht="15.6" x14ac:dyDescent="0.25">
      <c r="A294" s="1562" t="s">
        <v>884</v>
      </c>
      <c r="B294" s="1563">
        <v>260000</v>
      </c>
      <c r="C294" s="1564">
        <v>8586024060463</v>
      </c>
      <c r="D294" s="1565" t="s">
        <v>885</v>
      </c>
      <c r="E294" s="1703">
        <v>35</v>
      </c>
      <c r="F294" s="1704">
        <f>E294*1.23</f>
        <v>43.05</v>
      </c>
      <c r="G294" s="1566" t="s">
        <v>81</v>
      </c>
      <c r="H294" s="1567" t="s">
        <v>81</v>
      </c>
      <c r="I294" s="887" t="s">
        <v>49</v>
      </c>
      <c r="J294" s="887" t="s">
        <v>50</v>
      </c>
      <c r="K294" s="1568">
        <v>84212100</v>
      </c>
      <c r="L294" s="1568" t="s">
        <v>283</v>
      </c>
      <c r="M294" s="1568"/>
      <c r="N294" s="1568">
        <v>160</v>
      </c>
      <c r="O294" s="1568">
        <v>70</v>
      </c>
      <c r="P294" s="1569"/>
      <c r="Q294" s="1569">
        <v>0.35</v>
      </c>
      <c r="R294" s="1569"/>
      <c r="S294" s="1568"/>
      <c r="T294" s="887" t="s">
        <v>64</v>
      </c>
      <c r="U294" s="890" t="s">
        <v>433</v>
      </c>
      <c r="V294" s="888" t="s">
        <v>886</v>
      </c>
      <c r="W294" s="1570">
        <v>46266</v>
      </c>
      <c r="X294" s="1570"/>
      <c r="Y294" s="1571">
        <v>1</v>
      </c>
      <c r="Z294" s="1571">
        <v>1</v>
      </c>
      <c r="AA294" s="1571" t="s">
        <v>55</v>
      </c>
      <c r="AB294" s="1572" t="s">
        <v>242</v>
      </c>
    </row>
    <row r="295" spans="1:28" s="681" customFormat="1" ht="15.6" x14ac:dyDescent="0.25">
      <c r="A295" s="1573" t="s">
        <v>887</v>
      </c>
      <c r="B295" s="887">
        <v>260050</v>
      </c>
      <c r="C295" s="1574">
        <v>8586024060517</v>
      </c>
      <c r="D295" s="1575" t="s">
        <v>887</v>
      </c>
      <c r="E295" s="1705">
        <v>8.6999999999999993</v>
      </c>
      <c r="F295" s="1706">
        <f t="shared" ref="F295:F296" si="60">E295*1.23</f>
        <v>10.700999999999999</v>
      </c>
      <c r="G295" s="1566" t="s">
        <v>81</v>
      </c>
      <c r="H295" s="1567" t="s">
        <v>81</v>
      </c>
      <c r="I295" s="887" t="s">
        <v>49</v>
      </c>
      <c r="J295" s="887" t="s">
        <v>50</v>
      </c>
      <c r="K295" s="1568">
        <v>84212100</v>
      </c>
      <c r="L295" s="1568" t="s">
        <v>283</v>
      </c>
      <c r="M295" s="887"/>
      <c r="N295" s="887"/>
      <c r="O295" s="887"/>
      <c r="P295" s="1392"/>
      <c r="Q295" s="1392"/>
      <c r="R295" s="1392"/>
      <c r="S295" s="887"/>
      <c r="T295" s="887" t="s">
        <v>64</v>
      </c>
      <c r="U295" s="890" t="s">
        <v>433</v>
      </c>
      <c r="V295" s="888" t="s">
        <v>886</v>
      </c>
      <c r="W295" s="1570">
        <v>46266</v>
      </c>
      <c r="X295" s="1570"/>
      <c r="Y295" s="1571">
        <v>1</v>
      </c>
      <c r="Z295" s="1571">
        <v>1</v>
      </c>
      <c r="AA295" s="1571" t="s">
        <v>55</v>
      </c>
      <c r="AB295" s="1572" t="s">
        <v>242</v>
      </c>
    </row>
    <row r="296" spans="1:28" s="681" customFormat="1" ht="16.2" thickBot="1" x14ac:dyDescent="0.3">
      <c r="A296" s="1576" t="s">
        <v>888</v>
      </c>
      <c r="B296" s="1577">
        <v>260051</v>
      </c>
      <c r="C296" s="1578">
        <v>8586024060524</v>
      </c>
      <c r="D296" s="1579" t="s">
        <v>888</v>
      </c>
      <c r="E296" s="1707">
        <v>55</v>
      </c>
      <c r="F296" s="1708">
        <f t="shared" si="60"/>
        <v>67.650000000000006</v>
      </c>
      <c r="G296" s="1566" t="s">
        <v>81</v>
      </c>
      <c r="H296" s="1567" t="s">
        <v>81</v>
      </c>
      <c r="I296" s="887" t="s">
        <v>49</v>
      </c>
      <c r="J296" s="887" t="s">
        <v>50</v>
      </c>
      <c r="K296" s="1568">
        <v>84212100</v>
      </c>
      <c r="L296" s="1568" t="s">
        <v>283</v>
      </c>
      <c r="M296" s="887"/>
      <c r="N296" s="887"/>
      <c r="O296" s="887"/>
      <c r="P296" s="1392"/>
      <c r="Q296" s="1392"/>
      <c r="R296" s="1392"/>
      <c r="S296" s="887"/>
      <c r="T296" s="887" t="s">
        <v>64</v>
      </c>
      <c r="U296" s="890" t="s">
        <v>433</v>
      </c>
      <c r="V296" s="888" t="s">
        <v>886</v>
      </c>
      <c r="W296" s="1570">
        <v>46266</v>
      </c>
      <c r="X296" s="1570"/>
      <c r="Y296" s="1571">
        <v>1</v>
      </c>
      <c r="Z296" s="1571">
        <v>1</v>
      </c>
      <c r="AA296" s="1571" t="s">
        <v>55</v>
      </c>
      <c r="AB296" s="1572" t="s">
        <v>242</v>
      </c>
    </row>
    <row r="297" spans="1:28" ht="16.2" thickBot="1" x14ac:dyDescent="0.3">
      <c r="A297" s="1476"/>
      <c r="B297" s="1477"/>
      <c r="C297" s="1478"/>
      <c r="D297" s="1479" t="s">
        <v>889</v>
      </c>
      <c r="E297" s="1709"/>
      <c r="F297" s="1710"/>
      <c r="G297" s="1480"/>
      <c r="H297" s="1481"/>
      <c r="I297" s="1455"/>
      <c r="J297" s="1455"/>
      <c r="K297" s="1482"/>
      <c r="L297" s="1455"/>
      <c r="M297" s="1483"/>
      <c r="N297" s="1483"/>
      <c r="O297" s="1483"/>
      <c r="P297" s="1484"/>
      <c r="Q297" s="1484"/>
      <c r="R297" s="1485"/>
      <c r="S297" s="1483"/>
      <c r="T297" s="1483"/>
      <c r="U297" s="1486"/>
      <c r="V297" s="1487"/>
      <c r="W297" s="1462"/>
      <c r="X297" s="1462"/>
      <c r="Y297" s="1461"/>
      <c r="Z297" s="1461"/>
      <c r="AA297" s="1461"/>
      <c r="AB297" s="1463"/>
    </row>
    <row r="298" spans="1:28" s="681" customFormat="1" ht="15.6" x14ac:dyDescent="0.25">
      <c r="A298" s="1580" t="s">
        <v>890</v>
      </c>
      <c r="B298" s="1568">
        <v>260002</v>
      </c>
      <c r="C298" s="1581">
        <v>8586024060487</v>
      </c>
      <c r="D298" s="1582" t="s">
        <v>891</v>
      </c>
      <c r="E298" s="1711">
        <v>95</v>
      </c>
      <c r="F298" s="1706">
        <f>E298*1.23</f>
        <v>116.85</v>
      </c>
      <c r="G298" s="1566" t="s">
        <v>81</v>
      </c>
      <c r="H298" s="1567" t="s">
        <v>81</v>
      </c>
      <c r="I298" s="887" t="s">
        <v>49</v>
      </c>
      <c r="J298" s="887" t="s">
        <v>50</v>
      </c>
      <c r="K298" s="1568">
        <v>84818099</v>
      </c>
      <c r="L298" s="1568" t="s">
        <v>283</v>
      </c>
      <c r="M298" s="1568"/>
      <c r="N298" s="1568">
        <v>235</v>
      </c>
      <c r="O298" s="1568">
        <v>220</v>
      </c>
      <c r="P298" s="1569"/>
      <c r="Q298" s="1569">
        <v>1.05</v>
      </c>
      <c r="R298" s="1569"/>
      <c r="S298" s="1568"/>
      <c r="T298" s="887" t="s">
        <v>64</v>
      </c>
      <c r="U298" s="890" t="s">
        <v>433</v>
      </c>
      <c r="V298" s="888" t="s">
        <v>886</v>
      </c>
      <c r="W298" s="1570">
        <v>46266</v>
      </c>
      <c r="X298" s="1570"/>
      <c r="Y298" s="1571">
        <v>1</v>
      </c>
      <c r="Z298" s="1571">
        <v>1</v>
      </c>
      <c r="AA298" s="1571" t="s">
        <v>55</v>
      </c>
      <c r="AB298" s="1572" t="s">
        <v>242</v>
      </c>
    </row>
    <row r="299" spans="1:28" s="681" customFormat="1" ht="15.6" x14ac:dyDescent="0.25">
      <c r="A299" s="1580" t="s">
        <v>892</v>
      </c>
      <c r="B299" s="887">
        <v>260003</v>
      </c>
      <c r="C299" s="1574">
        <v>8586024060494</v>
      </c>
      <c r="D299" s="1582" t="s">
        <v>893</v>
      </c>
      <c r="E299" s="1705">
        <v>122</v>
      </c>
      <c r="F299" s="1706">
        <f>E299*1.23</f>
        <v>150.06</v>
      </c>
      <c r="G299" s="1583" t="s">
        <v>81</v>
      </c>
      <c r="H299" s="1584" t="s">
        <v>81</v>
      </c>
      <c r="I299" s="887" t="s">
        <v>49</v>
      </c>
      <c r="J299" s="887" t="s">
        <v>50</v>
      </c>
      <c r="K299" s="1568">
        <v>84818099</v>
      </c>
      <c r="L299" s="1568" t="s">
        <v>283</v>
      </c>
      <c r="M299" s="887"/>
      <c r="N299" s="887">
        <v>235</v>
      </c>
      <c r="O299" s="887">
        <v>220</v>
      </c>
      <c r="P299" s="1392"/>
      <c r="Q299" s="1392">
        <v>1.35</v>
      </c>
      <c r="R299" s="1392"/>
      <c r="S299" s="887"/>
      <c r="T299" s="887" t="s">
        <v>64</v>
      </c>
      <c r="U299" s="890" t="s">
        <v>433</v>
      </c>
      <c r="V299" s="888" t="s">
        <v>886</v>
      </c>
      <c r="W299" s="1570">
        <v>46266</v>
      </c>
      <c r="X299" s="1570"/>
      <c r="Y299" s="1571">
        <v>1</v>
      </c>
      <c r="Z299" s="1571">
        <v>1</v>
      </c>
      <c r="AA299" s="1571" t="s">
        <v>55</v>
      </c>
      <c r="AB299" s="1572" t="s">
        <v>242</v>
      </c>
    </row>
    <row r="300" spans="1:28" s="681" customFormat="1" ht="15.6" x14ac:dyDescent="0.25">
      <c r="A300" s="1575" t="s">
        <v>894</v>
      </c>
      <c r="B300" s="887">
        <v>260004</v>
      </c>
      <c r="C300" s="1574">
        <v>8586024060531</v>
      </c>
      <c r="D300" s="1575" t="s">
        <v>895</v>
      </c>
      <c r="E300" s="1705">
        <v>85</v>
      </c>
      <c r="F300" s="1712">
        <f>E300*1.23</f>
        <v>104.55</v>
      </c>
      <c r="G300" s="1566" t="s">
        <v>81</v>
      </c>
      <c r="H300" s="1567" t="s">
        <v>81</v>
      </c>
      <c r="I300" s="887" t="s">
        <v>49</v>
      </c>
      <c r="J300" s="887" t="s">
        <v>50</v>
      </c>
      <c r="K300" s="1568">
        <v>84818099</v>
      </c>
      <c r="L300" s="1568" t="s">
        <v>283</v>
      </c>
      <c r="M300" s="887"/>
      <c r="N300" s="887"/>
      <c r="O300" s="887"/>
      <c r="P300" s="1392"/>
      <c r="Q300" s="1392"/>
      <c r="R300" s="1392"/>
      <c r="S300" s="887"/>
      <c r="T300" s="887" t="s">
        <v>64</v>
      </c>
      <c r="U300" s="890" t="s">
        <v>433</v>
      </c>
      <c r="V300" s="888" t="s">
        <v>886</v>
      </c>
      <c r="W300" s="1570">
        <v>46266</v>
      </c>
      <c r="X300" s="1570"/>
      <c r="Y300" s="1571">
        <v>1</v>
      </c>
      <c r="Z300" s="1571">
        <v>1</v>
      </c>
      <c r="AA300" s="1571" t="s">
        <v>55</v>
      </c>
      <c r="AB300" s="1572" t="s">
        <v>242</v>
      </c>
    </row>
    <row r="301" spans="1:28" ht="16.2" thickBot="1" x14ac:dyDescent="0.3">
      <c r="A301" s="1476"/>
      <c r="B301" s="1477"/>
      <c r="C301" s="1478"/>
      <c r="D301" s="1479" t="s">
        <v>889</v>
      </c>
      <c r="E301" s="1709"/>
      <c r="F301" s="1710"/>
      <c r="G301" s="1480"/>
      <c r="H301" s="1481"/>
      <c r="I301" s="1477"/>
      <c r="J301" s="1477"/>
      <c r="K301" s="1477"/>
      <c r="L301" s="1477"/>
      <c r="M301" s="1483"/>
      <c r="N301" s="1483"/>
      <c r="O301" s="1483"/>
      <c r="P301" s="1484"/>
      <c r="Q301" s="1484"/>
      <c r="R301" s="1485"/>
      <c r="S301" s="1483"/>
      <c r="T301" s="1483"/>
      <c r="U301" s="1486"/>
      <c r="V301" s="1487"/>
      <c r="W301" s="1462"/>
      <c r="X301" s="1462"/>
      <c r="Y301" s="1461"/>
      <c r="Z301" s="1461"/>
      <c r="AA301" s="1461"/>
      <c r="AB301" s="1463"/>
    </row>
    <row r="302" spans="1:28" s="681" customFormat="1" ht="18" customHeight="1" thickBot="1" x14ac:dyDescent="0.3">
      <c r="A302" s="1713" t="s">
        <v>896</v>
      </c>
      <c r="B302" s="1714">
        <v>260001</v>
      </c>
      <c r="C302" s="1715">
        <v>8586024060470</v>
      </c>
      <c r="D302" s="1716" t="s">
        <v>897</v>
      </c>
      <c r="E302" s="1717">
        <v>44</v>
      </c>
      <c r="F302" s="1718">
        <f>E302*1.23</f>
        <v>54.12</v>
      </c>
      <c r="G302" s="1719" t="s">
        <v>81</v>
      </c>
      <c r="H302" s="1720" t="s">
        <v>81</v>
      </c>
      <c r="I302" s="1721" t="s">
        <v>49</v>
      </c>
      <c r="J302" s="1721" t="s">
        <v>50</v>
      </c>
      <c r="K302" s="1714">
        <v>84818099</v>
      </c>
      <c r="L302" s="1714" t="s">
        <v>283</v>
      </c>
      <c r="M302" s="1714"/>
      <c r="N302" s="1714">
        <v>80</v>
      </c>
      <c r="O302" s="1714">
        <v>115</v>
      </c>
      <c r="P302" s="1722"/>
      <c r="Q302" s="1722">
        <v>0.3</v>
      </c>
      <c r="R302" s="1722"/>
      <c r="S302" s="1714"/>
      <c r="T302" s="1721" t="s">
        <v>64</v>
      </c>
      <c r="U302" s="1723" t="s">
        <v>433</v>
      </c>
      <c r="V302" s="1724" t="s">
        <v>886</v>
      </c>
      <c r="W302" s="1725">
        <v>46266</v>
      </c>
      <c r="X302" s="1725"/>
      <c r="Y302" s="1726">
        <v>1</v>
      </c>
      <c r="Z302" s="1726">
        <v>1</v>
      </c>
      <c r="AA302" s="1726" t="s">
        <v>55</v>
      </c>
      <c r="AB302" s="1727" t="s">
        <v>242</v>
      </c>
    </row>
    <row r="303" spans="1:28" ht="27.6" customHeight="1" thickBot="1" x14ac:dyDescent="0.3">
      <c r="A303" s="1739"/>
      <c r="B303" s="1464"/>
      <c r="C303" s="1740"/>
      <c r="D303" s="1741" t="s">
        <v>966</v>
      </c>
      <c r="E303" s="1742"/>
      <c r="F303" s="1743"/>
      <c r="G303" s="1744"/>
      <c r="H303" s="1745"/>
      <c r="I303" s="1464"/>
      <c r="J303" s="1464"/>
      <c r="K303" s="1464"/>
      <c r="L303" s="1464"/>
      <c r="M303" s="1464"/>
      <c r="N303" s="1464"/>
      <c r="O303" s="1464"/>
      <c r="P303" s="1746"/>
      <c r="Q303" s="1746"/>
      <c r="R303" s="1746"/>
      <c r="S303" s="1464"/>
      <c r="T303" s="1464"/>
      <c r="U303" s="1747"/>
      <c r="V303" s="1748"/>
      <c r="W303" s="1749"/>
      <c r="X303" s="1749"/>
      <c r="Y303" s="1750"/>
      <c r="Z303" s="1750"/>
      <c r="AA303" s="1750"/>
      <c r="AB303" s="1751"/>
    </row>
    <row r="304" spans="1:28" ht="16.2" thickBot="1" x14ac:dyDescent="0.3">
      <c r="A304" s="1752"/>
      <c r="B304" s="1753"/>
      <c r="C304" s="1754"/>
      <c r="D304" s="1755" t="s">
        <v>900</v>
      </c>
      <c r="E304" s="1756"/>
      <c r="F304" s="1757"/>
      <c r="G304" s="1758"/>
      <c r="H304" s="1759"/>
      <c r="I304" s="1753"/>
      <c r="J304" s="1753"/>
      <c r="K304" s="1753"/>
      <c r="L304" s="1753"/>
      <c r="M304" s="1760"/>
      <c r="N304" s="1760"/>
      <c r="O304" s="1760"/>
      <c r="P304" s="1761"/>
      <c r="Q304" s="1761"/>
      <c r="R304" s="1762"/>
      <c r="S304" s="1760"/>
      <c r="T304" s="1760"/>
      <c r="U304" s="1763"/>
      <c r="V304" s="1764"/>
      <c r="W304" s="1765"/>
      <c r="X304" s="1765"/>
      <c r="Y304" s="1766"/>
      <c r="Z304" s="1766"/>
      <c r="AA304" s="1766"/>
      <c r="AB304" s="1767"/>
    </row>
    <row r="305" spans="1:28" s="681" customFormat="1" ht="14.4" x14ac:dyDescent="0.25">
      <c r="A305" s="1728" t="s">
        <v>901</v>
      </c>
      <c r="B305" s="1729">
        <v>250000</v>
      </c>
      <c r="C305" s="1730" t="s">
        <v>902</v>
      </c>
      <c r="D305" s="1582" t="s">
        <v>903</v>
      </c>
      <c r="E305" s="1731">
        <v>29</v>
      </c>
      <c r="F305" s="1732">
        <f>E305*1.23</f>
        <v>35.67</v>
      </c>
      <c r="G305" s="1733" t="s">
        <v>81</v>
      </c>
      <c r="H305" s="1567" t="s">
        <v>81</v>
      </c>
      <c r="I305" s="1568" t="s">
        <v>49</v>
      </c>
      <c r="J305" s="1568" t="s">
        <v>50</v>
      </c>
      <c r="K305" s="1568">
        <v>73101000</v>
      </c>
      <c r="L305" s="1568" t="s">
        <v>283</v>
      </c>
      <c r="M305" s="1568"/>
      <c r="N305" s="1568">
        <v>237</v>
      </c>
      <c r="O305" s="1568">
        <v>125</v>
      </c>
      <c r="P305" s="1569"/>
      <c r="Q305" s="1569">
        <v>0.95</v>
      </c>
      <c r="R305" s="1569">
        <v>0.86</v>
      </c>
      <c r="S305" s="1568"/>
      <c r="T305" s="1568" t="s">
        <v>64</v>
      </c>
      <c r="U305" s="1734" t="s">
        <v>433</v>
      </c>
      <c r="V305" s="1735" t="s">
        <v>904</v>
      </c>
      <c r="W305" s="1736">
        <v>46266</v>
      </c>
      <c r="X305" s="1736"/>
      <c r="Y305" s="1737">
        <v>1</v>
      </c>
      <c r="Z305" s="1737">
        <v>1</v>
      </c>
      <c r="AA305" s="1737" t="s">
        <v>55</v>
      </c>
      <c r="AB305" s="1738" t="s">
        <v>242</v>
      </c>
    </row>
    <row r="306" spans="1:28" s="681" customFormat="1" ht="14.4" x14ac:dyDescent="0.25">
      <c r="A306" s="1575" t="s">
        <v>905</v>
      </c>
      <c r="B306" s="887">
        <v>250001</v>
      </c>
      <c r="C306" s="1574" t="s">
        <v>906</v>
      </c>
      <c r="D306" s="1575" t="s">
        <v>907</v>
      </c>
      <c r="E306" s="1661">
        <v>31</v>
      </c>
      <c r="F306" s="1712">
        <f t="shared" ref="F306:F332" si="61">E306*1.23</f>
        <v>38.130000000000003</v>
      </c>
      <c r="G306" s="1589" t="s">
        <v>81</v>
      </c>
      <c r="H306" s="1584" t="s">
        <v>81</v>
      </c>
      <c r="I306" s="887" t="s">
        <v>49</v>
      </c>
      <c r="J306" s="887" t="s">
        <v>50</v>
      </c>
      <c r="K306" s="887">
        <v>73101000</v>
      </c>
      <c r="L306" s="887" t="s">
        <v>283</v>
      </c>
      <c r="M306" s="887"/>
      <c r="N306" s="887">
        <v>325</v>
      </c>
      <c r="O306" s="887">
        <v>160</v>
      </c>
      <c r="P306" s="1392"/>
      <c r="Q306" s="1392">
        <v>1.76</v>
      </c>
      <c r="R306" s="1392">
        <v>1.61</v>
      </c>
      <c r="S306" s="887"/>
      <c r="T306" s="887" t="s">
        <v>64</v>
      </c>
      <c r="U306" s="890" t="s">
        <v>433</v>
      </c>
      <c r="V306" s="888" t="s">
        <v>904</v>
      </c>
      <c r="W306" s="1590">
        <v>46266</v>
      </c>
      <c r="X306" s="1590"/>
      <c r="Y306" s="1591">
        <v>1</v>
      </c>
      <c r="Z306" s="1591">
        <v>1</v>
      </c>
      <c r="AA306" s="1591" t="s">
        <v>55</v>
      </c>
      <c r="AB306" s="1593" t="s">
        <v>242</v>
      </c>
    </row>
    <row r="307" spans="1:28" s="681" customFormat="1" ht="14.4" x14ac:dyDescent="0.25">
      <c r="A307" s="1575" t="s">
        <v>908</v>
      </c>
      <c r="B307" s="887">
        <v>250002</v>
      </c>
      <c r="C307" s="1574" t="s">
        <v>909</v>
      </c>
      <c r="D307" s="1575" t="s">
        <v>910</v>
      </c>
      <c r="E307" s="1661">
        <v>33</v>
      </c>
      <c r="F307" s="1712">
        <f t="shared" si="61"/>
        <v>40.589999999999996</v>
      </c>
      <c r="G307" s="1589" t="s">
        <v>81</v>
      </c>
      <c r="H307" s="1584" t="s">
        <v>81</v>
      </c>
      <c r="I307" s="887" t="s">
        <v>49</v>
      </c>
      <c r="J307" s="887" t="s">
        <v>50</v>
      </c>
      <c r="K307" s="887">
        <v>73101000</v>
      </c>
      <c r="L307" s="887" t="s">
        <v>283</v>
      </c>
      <c r="M307" s="887"/>
      <c r="N307" s="887">
        <v>330</v>
      </c>
      <c r="O307" s="887">
        <v>200</v>
      </c>
      <c r="P307" s="1392"/>
      <c r="Q307" s="1392">
        <v>2.1800000000000002</v>
      </c>
      <c r="R307" s="1392">
        <v>1.97</v>
      </c>
      <c r="S307" s="887"/>
      <c r="T307" s="887" t="s">
        <v>64</v>
      </c>
      <c r="U307" s="890" t="s">
        <v>433</v>
      </c>
      <c r="V307" s="888" t="s">
        <v>904</v>
      </c>
      <c r="W307" s="1590">
        <v>46266</v>
      </c>
      <c r="X307" s="1590"/>
      <c r="Y307" s="1591">
        <v>1</v>
      </c>
      <c r="Z307" s="1591">
        <v>1</v>
      </c>
      <c r="AA307" s="1591" t="s">
        <v>55</v>
      </c>
      <c r="AB307" s="1593" t="s">
        <v>242</v>
      </c>
    </row>
    <row r="308" spans="1:28" s="681" customFormat="1" ht="14.4" x14ac:dyDescent="0.25">
      <c r="A308" s="1575" t="s">
        <v>911</v>
      </c>
      <c r="B308" s="887">
        <v>250003</v>
      </c>
      <c r="C308" s="1574" t="s">
        <v>912</v>
      </c>
      <c r="D308" s="1575" t="s">
        <v>913</v>
      </c>
      <c r="E308" s="1661">
        <v>38</v>
      </c>
      <c r="F308" s="1712">
        <f t="shared" si="61"/>
        <v>46.74</v>
      </c>
      <c r="G308" s="1589" t="s">
        <v>81</v>
      </c>
      <c r="H308" s="1584" t="s">
        <v>81</v>
      </c>
      <c r="I308" s="887" t="s">
        <v>49</v>
      </c>
      <c r="J308" s="887" t="s">
        <v>50</v>
      </c>
      <c r="K308" s="887">
        <v>73101000</v>
      </c>
      <c r="L308" s="887" t="s">
        <v>283</v>
      </c>
      <c r="M308" s="887"/>
      <c r="N308" s="887">
        <v>310</v>
      </c>
      <c r="O308" s="887">
        <v>270</v>
      </c>
      <c r="P308" s="1392"/>
      <c r="Q308" s="1392">
        <v>2.87</v>
      </c>
      <c r="R308" s="1392">
        <v>2.5499999999999998</v>
      </c>
      <c r="S308" s="887"/>
      <c r="T308" s="887" t="s">
        <v>64</v>
      </c>
      <c r="U308" s="890" t="s">
        <v>433</v>
      </c>
      <c r="V308" s="888" t="s">
        <v>904</v>
      </c>
      <c r="W308" s="1590">
        <v>46266</v>
      </c>
      <c r="X308" s="1590"/>
      <c r="Y308" s="1591">
        <v>1</v>
      </c>
      <c r="Z308" s="1591">
        <v>1</v>
      </c>
      <c r="AA308" s="1591" t="s">
        <v>55</v>
      </c>
      <c r="AB308" s="1593" t="s">
        <v>242</v>
      </c>
    </row>
    <row r="309" spans="1:28" s="681" customFormat="1" ht="14.4" x14ac:dyDescent="0.25">
      <c r="A309" s="1586" t="s">
        <v>914</v>
      </c>
      <c r="B309" s="1587">
        <v>250004</v>
      </c>
      <c r="C309" s="1588" t="s">
        <v>915</v>
      </c>
      <c r="D309" s="1575" t="s">
        <v>916</v>
      </c>
      <c r="E309" s="1661">
        <v>43</v>
      </c>
      <c r="F309" s="1712">
        <f t="shared" si="61"/>
        <v>52.89</v>
      </c>
      <c r="G309" s="1589" t="s">
        <v>81</v>
      </c>
      <c r="H309" s="1584" t="s">
        <v>81</v>
      </c>
      <c r="I309" s="887" t="s">
        <v>49</v>
      </c>
      <c r="J309" s="887" t="s">
        <v>50</v>
      </c>
      <c r="K309" s="887">
        <v>73101000</v>
      </c>
      <c r="L309" s="887" t="s">
        <v>283</v>
      </c>
      <c r="M309" s="887"/>
      <c r="N309" s="887">
        <v>415</v>
      </c>
      <c r="O309" s="887">
        <v>270</v>
      </c>
      <c r="P309" s="1392"/>
      <c r="Q309" s="1392">
        <v>3.66</v>
      </c>
      <c r="R309" s="1392">
        <v>3.26</v>
      </c>
      <c r="S309" s="887"/>
      <c r="T309" s="887" t="s">
        <v>64</v>
      </c>
      <c r="U309" s="890" t="s">
        <v>433</v>
      </c>
      <c r="V309" s="888" t="s">
        <v>904</v>
      </c>
      <c r="W309" s="1590">
        <v>46266</v>
      </c>
      <c r="X309" s="1590"/>
      <c r="Y309" s="1591">
        <v>1</v>
      </c>
      <c r="Z309" s="1591">
        <v>1</v>
      </c>
      <c r="AA309" s="1591" t="s">
        <v>55</v>
      </c>
      <c r="AB309" s="1592" t="s">
        <v>242</v>
      </c>
    </row>
    <row r="310" spans="1:28" s="681" customFormat="1" ht="14.4" x14ac:dyDescent="0.25">
      <c r="A310" s="1586" t="s">
        <v>917</v>
      </c>
      <c r="B310" s="1587">
        <v>250005</v>
      </c>
      <c r="C310" s="1588" t="s">
        <v>918</v>
      </c>
      <c r="D310" s="1575" t="s">
        <v>919</v>
      </c>
      <c r="E310" s="1661">
        <v>48</v>
      </c>
      <c r="F310" s="1712">
        <f t="shared" si="61"/>
        <v>59.04</v>
      </c>
      <c r="G310" s="1589" t="s">
        <v>81</v>
      </c>
      <c r="H310" s="1584" t="s">
        <v>81</v>
      </c>
      <c r="I310" s="887" t="s">
        <v>49</v>
      </c>
      <c r="J310" s="887" t="s">
        <v>50</v>
      </c>
      <c r="K310" s="887">
        <v>73101000</v>
      </c>
      <c r="L310" s="887" t="s">
        <v>283</v>
      </c>
      <c r="M310" s="887"/>
      <c r="N310" s="887">
        <v>460</v>
      </c>
      <c r="O310" s="887">
        <v>290</v>
      </c>
      <c r="P310" s="1392"/>
      <c r="Q310" s="1392">
        <v>5.16</v>
      </c>
      <c r="R310" s="1392">
        <v>4.68</v>
      </c>
      <c r="S310" s="887"/>
      <c r="T310" s="887" t="s">
        <v>64</v>
      </c>
      <c r="U310" s="890" t="s">
        <v>433</v>
      </c>
      <c r="V310" s="888" t="s">
        <v>904</v>
      </c>
      <c r="W310" s="1590">
        <v>46266</v>
      </c>
      <c r="X310" s="1590"/>
      <c r="Y310" s="1591">
        <v>1</v>
      </c>
      <c r="Z310" s="1591">
        <v>1</v>
      </c>
      <c r="AA310" s="1591" t="s">
        <v>55</v>
      </c>
      <c r="AB310" s="1592" t="s">
        <v>242</v>
      </c>
    </row>
    <row r="311" spans="1:28" s="332" customFormat="1" ht="14.4" x14ac:dyDescent="0.25">
      <c r="A311" s="630" t="s">
        <v>920</v>
      </c>
      <c r="B311" s="591">
        <v>250006</v>
      </c>
      <c r="C311" s="1769">
        <v>8034108702575</v>
      </c>
      <c r="D311" s="1770" t="s">
        <v>921</v>
      </c>
      <c r="E311" s="1661">
        <v>83</v>
      </c>
      <c r="F311" s="1768">
        <f t="shared" si="61"/>
        <v>102.09</v>
      </c>
      <c r="G311" s="1771" t="s">
        <v>81</v>
      </c>
      <c r="H311" s="1772" t="s">
        <v>81</v>
      </c>
      <c r="I311" s="281" t="s">
        <v>49</v>
      </c>
      <c r="J311" s="281" t="s">
        <v>50</v>
      </c>
      <c r="K311" s="281">
        <v>73101000</v>
      </c>
      <c r="L311" s="281" t="s">
        <v>283</v>
      </c>
      <c r="M311" s="281"/>
      <c r="N311" s="281">
        <v>580</v>
      </c>
      <c r="O311" s="281">
        <v>320</v>
      </c>
      <c r="P311" s="1442"/>
      <c r="Q311" s="1442">
        <v>6.99</v>
      </c>
      <c r="R311" s="1442">
        <v>6.15</v>
      </c>
      <c r="S311" s="281"/>
      <c r="T311" s="49" t="s">
        <v>80</v>
      </c>
      <c r="U311" s="284" t="s">
        <v>433</v>
      </c>
      <c r="V311" s="837" t="s">
        <v>904</v>
      </c>
      <c r="W311" s="1773">
        <v>46266</v>
      </c>
      <c r="X311" s="1773"/>
      <c r="Y311" s="1774">
        <v>1</v>
      </c>
      <c r="Z311" s="1774">
        <v>1</v>
      </c>
      <c r="AA311" s="1774" t="s">
        <v>55</v>
      </c>
      <c r="AB311" s="1775" t="s">
        <v>242</v>
      </c>
    </row>
    <row r="312" spans="1:28" ht="15.6" x14ac:dyDescent="0.25">
      <c r="A312" s="1488"/>
      <c r="B312" s="1489"/>
      <c r="C312" s="1490"/>
      <c r="D312" s="1509" t="s">
        <v>922</v>
      </c>
      <c r="E312" s="1699"/>
      <c r="F312" s="1699"/>
      <c r="G312" s="1491"/>
      <c r="H312" s="1492"/>
      <c r="I312" s="1489"/>
      <c r="J312" s="1489"/>
      <c r="K312" s="1489"/>
      <c r="L312" s="1489"/>
      <c r="M312" s="1493"/>
      <c r="N312" s="1493"/>
      <c r="O312" s="1493"/>
      <c r="P312" s="1494"/>
      <c r="Q312" s="1494"/>
      <c r="R312" s="1495"/>
      <c r="S312" s="1493"/>
      <c r="T312" s="1493"/>
      <c r="U312" s="1496"/>
      <c r="V312" s="1497"/>
      <c r="W312" s="1466"/>
      <c r="X312" s="1466"/>
      <c r="Y312" s="1465"/>
      <c r="Z312" s="1465"/>
      <c r="AA312" s="1465"/>
      <c r="AB312" s="1467"/>
    </row>
    <row r="313" spans="1:28" s="681" customFormat="1" ht="14.4" x14ac:dyDescent="0.25">
      <c r="A313" s="1586" t="s">
        <v>923</v>
      </c>
      <c r="B313" s="1587">
        <v>250100</v>
      </c>
      <c r="C313" s="1588" t="s">
        <v>924</v>
      </c>
      <c r="D313" s="1586" t="s">
        <v>925</v>
      </c>
      <c r="E313" s="1661">
        <v>33</v>
      </c>
      <c r="F313" s="1712">
        <f t="shared" si="61"/>
        <v>40.589999999999996</v>
      </c>
      <c r="G313" s="1589" t="s">
        <v>81</v>
      </c>
      <c r="H313" s="1584" t="s">
        <v>81</v>
      </c>
      <c r="I313" s="887" t="s">
        <v>49</v>
      </c>
      <c r="J313" s="887" t="s">
        <v>50</v>
      </c>
      <c r="K313" s="887">
        <v>73101000</v>
      </c>
      <c r="L313" s="887" t="s">
        <v>283</v>
      </c>
      <c r="M313" s="887"/>
      <c r="N313" s="887">
        <v>310</v>
      </c>
      <c r="O313" s="887">
        <v>270</v>
      </c>
      <c r="P313" s="1392"/>
      <c r="Q313" s="1392">
        <v>2.87</v>
      </c>
      <c r="R313" s="1392">
        <v>2.5499999999999998</v>
      </c>
      <c r="S313" s="887"/>
      <c r="T313" s="887" t="s">
        <v>64</v>
      </c>
      <c r="U313" s="890" t="s">
        <v>433</v>
      </c>
      <c r="V313" s="888" t="s">
        <v>904</v>
      </c>
      <c r="W313" s="1590">
        <v>46266</v>
      </c>
      <c r="X313" s="1590"/>
      <c r="Y313" s="1591">
        <v>1</v>
      </c>
      <c r="Z313" s="1591">
        <v>1</v>
      </c>
      <c r="AA313" s="1591" t="s">
        <v>55</v>
      </c>
      <c r="AB313" s="1592" t="s">
        <v>242</v>
      </c>
    </row>
    <row r="314" spans="1:28" s="681" customFormat="1" ht="14.4" x14ac:dyDescent="0.25">
      <c r="A314" s="1586" t="s">
        <v>926</v>
      </c>
      <c r="B314" s="1587">
        <v>250101</v>
      </c>
      <c r="C314" s="1588" t="s">
        <v>927</v>
      </c>
      <c r="D314" s="1586" t="s">
        <v>928</v>
      </c>
      <c r="E314" s="1661">
        <v>35</v>
      </c>
      <c r="F314" s="1712">
        <f t="shared" si="61"/>
        <v>43.05</v>
      </c>
      <c r="G314" s="1589" t="s">
        <v>81</v>
      </c>
      <c r="H314" s="1584" t="s">
        <v>81</v>
      </c>
      <c r="I314" s="887" t="s">
        <v>49</v>
      </c>
      <c r="J314" s="887" t="s">
        <v>50</v>
      </c>
      <c r="K314" s="887">
        <v>73101000</v>
      </c>
      <c r="L314" s="887" t="s">
        <v>283</v>
      </c>
      <c r="M314" s="887"/>
      <c r="N314" s="887">
        <v>415</v>
      </c>
      <c r="O314" s="887">
        <v>270</v>
      </c>
      <c r="P314" s="1392"/>
      <c r="Q314" s="1392">
        <v>3.66</v>
      </c>
      <c r="R314" s="1392">
        <v>3.26</v>
      </c>
      <c r="S314" s="887"/>
      <c r="T314" s="887" t="s">
        <v>64</v>
      </c>
      <c r="U314" s="890" t="s">
        <v>433</v>
      </c>
      <c r="V314" s="888" t="s">
        <v>904</v>
      </c>
      <c r="W314" s="1590">
        <v>46266</v>
      </c>
      <c r="X314" s="1590"/>
      <c r="Y314" s="1591">
        <v>1</v>
      </c>
      <c r="Z314" s="1591">
        <v>1</v>
      </c>
      <c r="AA314" s="1591" t="s">
        <v>55</v>
      </c>
      <c r="AB314" s="1592" t="s">
        <v>242</v>
      </c>
    </row>
    <row r="315" spans="1:28" s="681" customFormat="1" ht="14.4" x14ac:dyDescent="0.25">
      <c r="A315" s="1575" t="s">
        <v>929</v>
      </c>
      <c r="B315" s="887">
        <v>250102</v>
      </c>
      <c r="C315" s="1574" t="s">
        <v>930</v>
      </c>
      <c r="D315" s="1575" t="s">
        <v>931</v>
      </c>
      <c r="E315" s="1661">
        <v>42</v>
      </c>
      <c r="F315" s="1712">
        <f t="shared" si="61"/>
        <v>51.66</v>
      </c>
      <c r="G315" s="1589" t="s">
        <v>81</v>
      </c>
      <c r="H315" s="1584" t="s">
        <v>81</v>
      </c>
      <c r="I315" s="887" t="s">
        <v>49</v>
      </c>
      <c r="J315" s="887" t="s">
        <v>50</v>
      </c>
      <c r="K315" s="887">
        <v>73101000</v>
      </c>
      <c r="L315" s="887" t="s">
        <v>283</v>
      </c>
      <c r="M315" s="887"/>
      <c r="N315" s="887">
        <v>460</v>
      </c>
      <c r="O315" s="887">
        <v>290</v>
      </c>
      <c r="P315" s="1392"/>
      <c r="Q315" s="1392">
        <v>5.16</v>
      </c>
      <c r="R315" s="1392">
        <v>4.68</v>
      </c>
      <c r="S315" s="887"/>
      <c r="T315" s="887" t="s">
        <v>64</v>
      </c>
      <c r="U315" s="890" t="s">
        <v>433</v>
      </c>
      <c r="V315" s="888" t="s">
        <v>904</v>
      </c>
      <c r="W315" s="1590">
        <v>46266</v>
      </c>
      <c r="X315" s="1590"/>
      <c r="Y315" s="1591">
        <v>1</v>
      </c>
      <c r="Z315" s="1591">
        <v>1</v>
      </c>
      <c r="AA315" s="1591" t="s">
        <v>55</v>
      </c>
      <c r="AB315" s="1593" t="s">
        <v>242</v>
      </c>
    </row>
    <row r="316" spans="1:28" s="681" customFormat="1" ht="14.4" x14ac:dyDescent="0.25">
      <c r="A316" s="1575" t="s">
        <v>932</v>
      </c>
      <c r="B316" s="887">
        <v>250103</v>
      </c>
      <c r="C316" s="1574">
        <v>8053470106323</v>
      </c>
      <c r="D316" s="1575" t="s">
        <v>933</v>
      </c>
      <c r="E316" s="1661">
        <v>63</v>
      </c>
      <c r="F316" s="1712">
        <f t="shared" si="61"/>
        <v>77.489999999999995</v>
      </c>
      <c r="G316" s="1589" t="s">
        <v>81</v>
      </c>
      <c r="H316" s="1584" t="s">
        <v>81</v>
      </c>
      <c r="I316" s="887" t="s">
        <v>49</v>
      </c>
      <c r="J316" s="887" t="s">
        <v>50</v>
      </c>
      <c r="K316" s="887">
        <v>73101000</v>
      </c>
      <c r="L316" s="887" t="s">
        <v>283</v>
      </c>
      <c r="M316" s="887"/>
      <c r="N316" s="887">
        <v>520</v>
      </c>
      <c r="O316" s="887">
        <v>320</v>
      </c>
      <c r="P316" s="1392"/>
      <c r="Q316" s="1392">
        <v>6.5</v>
      </c>
      <c r="R316" s="889">
        <v>5.8</v>
      </c>
      <c r="S316" s="887"/>
      <c r="T316" s="887" t="s">
        <v>64</v>
      </c>
      <c r="U316" s="890" t="s">
        <v>433</v>
      </c>
      <c r="V316" s="888" t="s">
        <v>904</v>
      </c>
      <c r="W316" s="1590">
        <v>46266</v>
      </c>
      <c r="X316" s="1590"/>
      <c r="Y316" s="1591">
        <v>1</v>
      </c>
      <c r="Z316" s="1591">
        <v>1</v>
      </c>
      <c r="AA316" s="1591" t="s">
        <v>55</v>
      </c>
      <c r="AB316" s="1593" t="s">
        <v>242</v>
      </c>
    </row>
    <row r="317" spans="1:28" s="332" customFormat="1" ht="14.4" x14ac:dyDescent="0.25">
      <c r="A317" s="1770" t="s">
        <v>934</v>
      </c>
      <c r="B317" s="281">
        <v>250104</v>
      </c>
      <c r="C317" s="1776">
        <v>8034108707105</v>
      </c>
      <c r="D317" s="1770" t="s">
        <v>935</v>
      </c>
      <c r="E317" s="1661">
        <v>68</v>
      </c>
      <c r="F317" s="1768">
        <f t="shared" si="61"/>
        <v>83.64</v>
      </c>
      <c r="G317" s="1771" t="s">
        <v>81</v>
      </c>
      <c r="H317" s="1772" t="s">
        <v>81</v>
      </c>
      <c r="I317" s="281" t="s">
        <v>49</v>
      </c>
      <c r="J317" s="281" t="s">
        <v>50</v>
      </c>
      <c r="K317" s="281">
        <v>73101000</v>
      </c>
      <c r="L317" s="281" t="s">
        <v>283</v>
      </c>
      <c r="M317" s="281"/>
      <c r="N317" s="281">
        <v>580</v>
      </c>
      <c r="O317" s="281">
        <v>320</v>
      </c>
      <c r="P317" s="1442"/>
      <c r="Q317" s="1442">
        <v>6.99</v>
      </c>
      <c r="R317" s="283">
        <v>6.15</v>
      </c>
      <c r="S317" s="281"/>
      <c r="T317" s="49" t="s">
        <v>80</v>
      </c>
      <c r="U317" s="284" t="s">
        <v>433</v>
      </c>
      <c r="V317" s="837" t="s">
        <v>904</v>
      </c>
      <c r="W317" s="1773">
        <v>46266</v>
      </c>
      <c r="X317" s="1773"/>
      <c r="Y317" s="1774">
        <v>1</v>
      </c>
      <c r="Z317" s="1774">
        <v>1</v>
      </c>
      <c r="AA317" s="1774" t="s">
        <v>55</v>
      </c>
      <c r="AB317" s="1775" t="s">
        <v>242</v>
      </c>
    </row>
    <row r="318" spans="1:28" ht="15.6" x14ac:dyDescent="0.25">
      <c r="A318" s="1488"/>
      <c r="B318" s="1489"/>
      <c r="C318" s="1490"/>
      <c r="D318" s="1509" t="s">
        <v>922</v>
      </c>
      <c r="E318" s="1699"/>
      <c r="F318" s="1699"/>
      <c r="G318" s="1491"/>
      <c r="H318" s="1492"/>
      <c r="I318" s="1489"/>
      <c r="J318" s="1489"/>
      <c r="K318" s="1489"/>
      <c r="L318" s="1489"/>
      <c r="M318" s="1493"/>
      <c r="N318" s="1493"/>
      <c r="O318" s="1493"/>
      <c r="P318" s="1494"/>
      <c r="Q318" s="1494"/>
      <c r="R318" s="1495"/>
      <c r="S318" s="1493"/>
      <c r="T318" s="1493"/>
      <c r="U318" s="1496"/>
      <c r="V318" s="1497"/>
      <c r="W318" s="1466"/>
      <c r="X318" s="1466"/>
      <c r="Y318" s="1465"/>
      <c r="Z318" s="1465"/>
      <c r="AA318" s="1465"/>
      <c r="AB318" s="1467"/>
    </row>
    <row r="319" spans="1:28" s="681" customFormat="1" ht="14.4" x14ac:dyDescent="0.25">
      <c r="A319" s="1575" t="s">
        <v>936</v>
      </c>
      <c r="B319" s="887">
        <v>250130</v>
      </c>
      <c r="C319" s="1574">
        <v>8034108707068</v>
      </c>
      <c r="D319" s="1575" t="s">
        <v>937</v>
      </c>
      <c r="E319" s="1700">
        <v>69</v>
      </c>
      <c r="F319" s="1712">
        <f t="shared" si="61"/>
        <v>84.87</v>
      </c>
      <c r="G319" s="1589" t="s">
        <v>81</v>
      </c>
      <c r="H319" s="1584" t="s">
        <v>81</v>
      </c>
      <c r="I319" s="887" t="s">
        <v>49</v>
      </c>
      <c r="J319" s="887" t="s">
        <v>50</v>
      </c>
      <c r="K319" s="887">
        <v>73101000</v>
      </c>
      <c r="L319" s="887" t="s">
        <v>283</v>
      </c>
      <c r="M319" s="887"/>
      <c r="N319" s="887">
        <v>525</v>
      </c>
      <c r="O319" s="887">
        <v>320</v>
      </c>
      <c r="P319" s="1392"/>
      <c r="Q319" s="1392">
        <v>6.72</v>
      </c>
      <c r="R319" s="1392">
        <v>5.95</v>
      </c>
      <c r="S319" s="887"/>
      <c r="T319" s="887" t="s">
        <v>64</v>
      </c>
      <c r="U319" s="890" t="s">
        <v>433</v>
      </c>
      <c r="V319" s="888" t="s">
        <v>904</v>
      </c>
      <c r="W319" s="1590">
        <v>46266</v>
      </c>
      <c r="X319" s="1590"/>
      <c r="Y319" s="1591">
        <v>1</v>
      </c>
      <c r="Z319" s="1591">
        <v>1</v>
      </c>
      <c r="AA319" s="1591" t="s">
        <v>55</v>
      </c>
      <c r="AB319" s="1592" t="s">
        <v>242</v>
      </c>
    </row>
    <row r="320" spans="1:28" s="681" customFormat="1" ht="14.4" x14ac:dyDescent="0.25">
      <c r="A320" s="1575" t="s">
        <v>938</v>
      </c>
      <c r="B320" s="887">
        <v>250131</v>
      </c>
      <c r="C320" s="1574" t="s">
        <v>939</v>
      </c>
      <c r="D320" s="1575" t="s">
        <v>940</v>
      </c>
      <c r="E320" s="1700">
        <v>88</v>
      </c>
      <c r="F320" s="1712">
        <f t="shared" si="61"/>
        <v>108.24</v>
      </c>
      <c r="G320" s="1589" t="s">
        <v>81</v>
      </c>
      <c r="H320" s="1584" t="s">
        <v>81</v>
      </c>
      <c r="I320" s="887" t="s">
        <v>49</v>
      </c>
      <c r="J320" s="887" t="s">
        <v>50</v>
      </c>
      <c r="K320" s="887">
        <v>73101000</v>
      </c>
      <c r="L320" s="887" t="s">
        <v>283</v>
      </c>
      <c r="M320" s="887"/>
      <c r="N320" s="887">
        <v>620</v>
      </c>
      <c r="O320" s="887">
        <v>380</v>
      </c>
      <c r="P320" s="1392"/>
      <c r="Q320" s="1392">
        <v>11.1</v>
      </c>
      <c r="R320" s="1392">
        <v>10.17</v>
      </c>
      <c r="S320" s="887"/>
      <c r="T320" s="887" t="s">
        <v>64</v>
      </c>
      <c r="U320" s="890" t="s">
        <v>433</v>
      </c>
      <c r="V320" s="888" t="s">
        <v>904</v>
      </c>
      <c r="W320" s="1590">
        <v>46266</v>
      </c>
      <c r="X320" s="1590"/>
      <c r="Y320" s="1591">
        <v>1</v>
      </c>
      <c r="Z320" s="1591">
        <v>1</v>
      </c>
      <c r="AA320" s="1591" t="s">
        <v>55</v>
      </c>
      <c r="AB320" s="1592" t="s">
        <v>242</v>
      </c>
    </row>
    <row r="321" spans="1:45" s="332" customFormat="1" ht="14.4" x14ac:dyDescent="0.25">
      <c r="A321" s="1777" t="s">
        <v>941</v>
      </c>
      <c r="B321" s="281">
        <v>250132</v>
      </c>
      <c r="C321" s="1778" t="s">
        <v>942</v>
      </c>
      <c r="D321" s="1770" t="s">
        <v>943</v>
      </c>
      <c r="E321" s="1700">
        <v>100</v>
      </c>
      <c r="F321" s="1768">
        <f t="shared" si="61"/>
        <v>123</v>
      </c>
      <c r="G321" s="1779" t="s">
        <v>81</v>
      </c>
      <c r="H321" s="1780" t="s">
        <v>81</v>
      </c>
      <c r="I321" s="281" t="s">
        <v>49</v>
      </c>
      <c r="J321" s="281" t="s">
        <v>50</v>
      </c>
      <c r="K321" s="1781">
        <v>73101000</v>
      </c>
      <c r="L321" s="1781" t="s">
        <v>283</v>
      </c>
      <c r="M321" s="281"/>
      <c r="N321" s="281">
        <v>670</v>
      </c>
      <c r="O321" s="281">
        <v>380</v>
      </c>
      <c r="P321" s="1442"/>
      <c r="Q321" s="1442">
        <v>12.6</v>
      </c>
      <c r="R321" s="1442">
        <v>11.6</v>
      </c>
      <c r="S321" s="281"/>
      <c r="T321" s="49" t="s">
        <v>80</v>
      </c>
      <c r="U321" s="640" t="s">
        <v>433</v>
      </c>
      <c r="V321" s="1782" t="s">
        <v>904</v>
      </c>
      <c r="W321" s="1783">
        <v>46266</v>
      </c>
      <c r="X321" s="1783"/>
      <c r="Y321" s="1784">
        <v>1</v>
      </c>
      <c r="Z321" s="1784">
        <v>1</v>
      </c>
      <c r="AA321" s="1784" t="s">
        <v>55</v>
      </c>
      <c r="AB321" s="1785" t="s">
        <v>242</v>
      </c>
    </row>
    <row r="322" spans="1:45" s="332" customFormat="1" ht="14.4" x14ac:dyDescent="0.25">
      <c r="A322" s="1777" t="s">
        <v>944</v>
      </c>
      <c r="B322" s="281">
        <v>250133</v>
      </c>
      <c r="C322" s="1778" t="s">
        <v>945</v>
      </c>
      <c r="D322" s="1770" t="s">
        <v>946</v>
      </c>
      <c r="E322" s="1700">
        <v>133</v>
      </c>
      <c r="F322" s="1768">
        <f t="shared" si="61"/>
        <v>163.59</v>
      </c>
      <c r="G322" s="1779" t="s">
        <v>81</v>
      </c>
      <c r="H322" s="1780" t="s">
        <v>81</v>
      </c>
      <c r="I322" s="281" t="s">
        <v>49</v>
      </c>
      <c r="J322" s="281" t="s">
        <v>50</v>
      </c>
      <c r="K322" s="1781">
        <v>73101000</v>
      </c>
      <c r="L322" s="1781" t="s">
        <v>283</v>
      </c>
      <c r="M322" s="281"/>
      <c r="N322" s="281">
        <v>650</v>
      </c>
      <c r="O322" s="281">
        <v>450</v>
      </c>
      <c r="P322" s="1442"/>
      <c r="Q322" s="1442">
        <v>14.6</v>
      </c>
      <c r="R322" s="1442">
        <v>13.18</v>
      </c>
      <c r="S322" s="281"/>
      <c r="T322" s="49" t="s">
        <v>80</v>
      </c>
      <c r="U322" s="640" t="s">
        <v>433</v>
      </c>
      <c r="V322" s="1782" t="s">
        <v>904</v>
      </c>
      <c r="W322" s="1783">
        <v>46266</v>
      </c>
      <c r="X322" s="1783"/>
      <c r="Y322" s="1784">
        <v>1</v>
      </c>
      <c r="Z322" s="1784">
        <v>1</v>
      </c>
      <c r="AA322" s="1784" t="s">
        <v>55</v>
      </c>
      <c r="AB322" s="1785" t="s">
        <v>242</v>
      </c>
    </row>
    <row r="323" spans="1:45" s="681" customFormat="1" ht="14.4" x14ac:dyDescent="0.25">
      <c r="A323" s="1575" t="s">
        <v>947</v>
      </c>
      <c r="B323" s="887">
        <v>250134</v>
      </c>
      <c r="C323" s="1574">
        <v>8034108707273</v>
      </c>
      <c r="D323" s="1575" t="s">
        <v>948</v>
      </c>
      <c r="E323" s="1700">
        <v>169</v>
      </c>
      <c r="F323" s="1712">
        <f t="shared" si="61"/>
        <v>207.87</v>
      </c>
      <c r="G323" s="1589" t="s">
        <v>81</v>
      </c>
      <c r="H323" s="1584" t="s">
        <v>81</v>
      </c>
      <c r="I323" s="887" t="s">
        <v>49</v>
      </c>
      <c r="J323" s="887" t="s">
        <v>50</v>
      </c>
      <c r="K323" s="887">
        <v>73101000</v>
      </c>
      <c r="L323" s="887" t="s">
        <v>283</v>
      </c>
      <c r="M323" s="887"/>
      <c r="N323" s="887">
        <v>730</v>
      </c>
      <c r="O323" s="887">
        <v>450</v>
      </c>
      <c r="P323" s="1392"/>
      <c r="Q323" s="1392">
        <v>16.600000000000001</v>
      </c>
      <c r="R323" s="1392">
        <v>14.89</v>
      </c>
      <c r="S323" s="887"/>
      <c r="T323" s="887" t="s">
        <v>64</v>
      </c>
      <c r="U323" s="890" t="s">
        <v>433</v>
      </c>
      <c r="V323" s="888" t="s">
        <v>904</v>
      </c>
      <c r="W323" s="1590">
        <v>46266</v>
      </c>
      <c r="X323" s="1590"/>
      <c r="Y323" s="1591">
        <v>1</v>
      </c>
      <c r="Z323" s="1591">
        <v>1</v>
      </c>
      <c r="AA323" s="1591" t="s">
        <v>55</v>
      </c>
      <c r="AB323" s="1592" t="s">
        <v>242</v>
      </c>
    </row>
    <row r="324" spans="1:45" s="332" customFormat="1" ht="14.4" x14ac:dyDescent="0.25">
      <c r="A324" s="630" t="s">
        <v>949</v>
      </c>
      <c r="B324" s="281">
        <v>250135</v>
      </c>
      <c r="C324" s="1776">
        <v>8034108707297</v>
      </c>
      <c r="D324" s="1770" t="s">
        <v>950</v>
      </c>
      <c r="E324" s="1700">
        <v>233</v>
      </c>
      <c r="F324" s="1768">
        <f t="shared" si="61"/>
        <v>286.58999999999997</v>
      </c>
      <c r="G324" s="1779" t="s">
        <v>81</v>
      </c>
      <c r="H324" s="1780" t="s">
        <v>81</v>
      </c>
      <c r="I324" s="281" t="s">
        <v>49</v>
      </c>
      <c r="J324" s="281" t="s">
        <v>50</v>
      </c>
      <c r="K324" s="1781">
        <v>73101000</v>
      </c>
      <c r="L324" s="1781" t="s">
        <v>283</v>
      </c>
      <c r="M324" s="281"/>
      <c r="N324" s="281">
        <v>810</v>
      </c>
      <c r="O324" s="281">
        <v>554</v>
      </c>
      <c r="P324" s="1442"/>
      <c r="Q324" s="1442">
        <v>24.6</v>
      </c>
      <c r="R324" s="1442">
        <v>22.31</v>
      </c>
      <c r="S324" s="281"/>
      <c r="T324" s="49" t="s">
        <v>80</v>
      </c>
      <c r="U324" s="640" t="s">
        <v>433</v>
      </c>
      <c r="V324" s="1782" t="s">
        <v>904</v>
      </c>
      <c r="W324" s="1783">
        <v>46266</v>
      </c>
      <c r="X324" s="1783"/>
      <c r="Y324" s="1784">
        <v>1</v>
      </c>
      <c r="Z324" s="1784">
        <v>1</v>
      </c>
      <c r="AA324" s="1784" t="s">
        <v>55</v>
      </c>
      <c r="AB324" s="1785" t="s">
        <v>242</v>
      </c>
    </row>
    <row r="325" spans="1:45" s="332" customFormat="1" ht="14.4" x14ac:dyDescent="0.25">
      <c r="A325" s="630" t="s">
        <v>951</v>
      </c>
      <c r="B325" s="281">
        <v>250136</v>
      </c>
      <c r="C325" s="1776">
        <v>8034108707327</v>
      </c>
      <c r="D325" s="1770" t="s">
        <v>952</v>
      </c>
      <c r="E325" s="1700">
        <v>285</v>
      </c>
      <c r="F325" s="1768">
        <f t="shared" si="61"/>
        <v>350.55</v>
      </c>
      <c r="G325" s="1779" t="s">
        <v>81</v>
      </c>
      <c r="H325" s="1780" t="s">
        <v>81</v>
      </c>
      <c r="I325" s="281" t="s">
        <v>49</v>
      </c>
      <c r="J325" s="281" t="s">
        <v>50</v>
      </c>
      <c r="K325" s="1781">
        <v>73101000</v>
      </c>
      <c r="L325" s="1781" t="s">
        <v>283</v>
      </c>
      <c r="M325" s="281"/>
      <c r="N325" s="281">
        <v>988</v>
      </c>
      <c r="O325" s="281">
        <v>554</v>
      </c>
      <c r="P325" s="1442"/>
      <c r="Q325" s="1442">
        <v>29.6</v>
      </c>
      <c r="R325" s="1442">
        <v>26.61</v>
      </c>
      <c r="S325" s="281"/>
      <c r="T325" s="49" t="s">
        <v>80</v>
      </c>
      <c r="U325" s="640" t="s">
        <v>433</v>
      </c>
      <c r="V325" s="1782" t="s">
        <v>904</v>
      </c>
      <c r="W325" s="1783">
        <v>46266</v>
      </c>
      <c r="X325" s="1783"/>
      <c r="Y325" s="1784">
        <v>1</v>
      </c>
      <c r="Z325" s="1784">
        <v>1</v>
      </c>
      <c r="AA325" s="1784" t="s">
        <v>55</v>
      </c>
      <c r="AB325" s="1785" t="s">
        <v>242</v>
      </c>
    </row>
    <row r="326" spans="1:45" s="332" customFormat="1" ht="14.4" x14ac:dyDescent="0.25">
      <c r="A326" s="630" t="s">
        <v>953</v>
      </c>
      <c r="B326" s="281">
        <v>250137</v>
      </c>
      <c r="C326" s="1776">
        <v>8034108707358</v>
      </c>
      <c r="D326" s="1770" t="s">
        <v>954</v>
      </c>
      <c r="E326" s="1700">
        <v>354</v>
      </c>
      <c r="F326" s="1768">
        <f t="shared" si="61"/>
        <v>435.42</v>
      </c>
      <c r="G326" s="1779" t="s">
        <v>81</v>
      </c>
      <c r="H326" s="1780" t="s">
        <v>81</v>
      </c>
      <c r="I326" s="281" t="s">
        <v>49</v>
      </c>
      <c r="J326" s="281" t="s">
        <v>50</v>
      </c>
      <c r="K326" s="1781">
        <v>73101000</v>
      </c>
      <c r="L326" s="1781" t="s">
        <v>283</v>
      </c>
      <c r="M326" s="281"/>
      <c r="N326" s="281">
        <v>1006</v>
      </c>
      <c r="O326" s="281">
        <v>624</v>
      </c>
      <c r="P326" s="1442"/>
      <c r="Q326" s="1442">
        <v>33.6</v>
      </c>
      <c r="R326" s="1442">
        <v>30.01</v>
      </c>
      <c r="S326" s="281"/>
      <c r="T326" s="49" t="s">
        <v>80</v>
      </c>
      <c r="U326" s="640" t="s">
        <v>433</v>
      </c>
      <c r="V326" s="1782" t="s">
        <v>904</v>
      </c>
      <c r="W326" s="1783">
        <v>46266</v>
      </c>
      <c r="X326" s="1783"/>
      <c r="Y326" s="1784">
        <v>1</v>
      </c>
      <c r="Z326" s="1784">
        <v>1</v>
      </c>
      <c r="AA326" s="1784" t="s">
        <v>55</v>
      </c>
      <c r="AB326" s="1785" t="s">
        <v>242</v>
      </c>
    </row>
    <row r="327" spans="1:45" s="332" customFormat="1" ht="14.4" x14ac:dyDescent="0.25">
      <c r="A327" s="630" t="s">
        <v>955</v>
      </c>
      <c r="B327" s="281">
        <v>250138</v>
      </c>
      <c r="C327" s="1776">
        <v>8034108707389</v>
      </c>
      <c r="D327" s="1770" t="s">
        <v>956</v>
      </c>
      <c r="E327" s="1700">
        <v>408</v>
      </c>
      <c r="F327" s="1768">
        <f t="shared" si="61"/>
        <v>501.84</v>
      </c>
      <c r="G327" s="1779" t="s">
        <v>81</v>
      </c>
      <c r="H327" s="1780" t="s">
        <v>81</v>
      </c>
      <c r="I327" s="281" t="s">
        <v>49</v>
      </c>
      <c r="J327" s="281" t="s">
        <v>50</v>
      </c>
      <c r="K327" s="1781">
        <v>73101000</v>
      </c>
      <c r="L327" s="1781" t="s">
        <v>283</v>
      </c>
      <c r="M327" s="281"/>
      <c r="N327" s="281">
        <v>1160</v>
      </c>
      <c r="O327" s="281">
        <v>624</v>
      </c>
      <c r="P327" s="1442"/>
      <c r="Q327" s="1442">
        <v>38.6</v>
      </c>
      <c r="R327" s="1442">
        <v>34.68</v>
      </c>
      <c r="S327" s="281"/>
      <c r="T327" s="49" t="s">
        <v>80</v>
      </c>
      <c r="U327" s="640" t="s">
        <v>433</v>
      </c>
      <c r="V327" s="1782" t="s">
        <v>904</v>
      </c>
      <c r="W327" s="1783">
        <v>46266</v>
      </c>
      <c r="X327" s="1783"/>
      <c r="Y327" s="1784">
        <v>1</v>
      </c>
      <c r="Z327" s="1784">
        <v>1</v>
      </c>
      <c r="AA327" s="1784" t="s">
        <v>55</v>
      </c>
      <c r="AB327" s="1785" t="s">
        <v>242</v>
      </c>
    </row>
    <row r="328" spans="1:45" s="332" customFormat="1" ht="14.4" x14ac:dyDescent="0.25">
      <c r="A328" s="630" t="s">
        <v>957</v>
      </c>
      <c r="B328" s="281">
        <v>250139</v>
      </c>
      <c r="C328" s="1776">
        <v>8034108707426</v>
      </c>
      <c r="D328" s="1770" t="s">
        <v>958</v>
      </c>
      <c r="E328" s="1700">
        <v>594</v>
      </c>
      <c r="F328" s="1768">
        <f t="shared" si="61"/>
        <v>730.62</v>
      </c>
      <c r="G328" s="1779" t="s">
        <v>81</v>
      </c>
      <c r="H328" s="1780" t="s">
        <v>81</v>
      </c>
      <c r="I328" s="281" t="s">
        <v>49</v>
      </c>
      <c r="J328" s="281" t="s">
        <v>50</v>
      </c>
      <c r="K328" s="1781">
        <v>73101000</v>
      </c>
      <c r="L328" s="1781" t="s">
        <v>283</v>
      </c>
      <c r="M328" s="281"/>
      <c r="N328" s="281">
        <v>1520</v>
      </c>
      <c r="O328" s="281">
        <v>624</v>
      </c>
      <c r="P328" s="1442"/>
      <c r="Q328" s="1442">
        <v>67.400000000000006</v>
      </c>
      <c r="R328" s="1442">
        <v>62.65</v>
      </c>
      <c r="S328" s="281"/>
      <c r="T328" s="49" t="s">
        <v>80</v>
      </c>
      <c r="U328" s="640" t="s">
        <v>433</v>
      </c>
      <c r="V328" s="1782" t="s">
        <v>904</v>
      </c>
      <c r="W328" s="1783">
        <v>46266</v>
      </c>
      <c r="X328" s="1783"/>
      <c r="Y328" s="1784">
        <v>1</v>
      </c>
      <c r="Z328" s="1784">
        <v>1</v>
      </c>
      <c r="AA328" s="1784" t="s">
        <v>55</v>
      </c>
      <c r="AB328" s="1785" t="s">
        <v>242</v>
      </c>
    </row>
    <row r="329" spans="1:45" s="332" customFormat="1" ht="14.4" x14ac:dyDescent="0.25">
      <c r="A329" s="630" t="s">
        <v>959</v>
      </c>
      <c r="B329" s="281">
        <v>250140</v>
      </c>
      <c r="C329" s="1776">
        <v>8034108707457</v>
      </c>
      <c r="D329" s="1770" t="s">
        <v>960</v>
      </c>
      <c r="E329" s="1700">
        <v>709</v>
      </c>
      <c r="F329" s="1768">
        <f t="shared" si="61"/>
        <v>872.06999999999994</v>
      </c>
      <c r="G329" s="1779" t="s">
        <v>81</v>
      </c>
      <c r="H329" s="1780" t="s">
        <v>81</v>
      </c>
      <c r="I329" s="281" t="s">
        <v>49</v>
      </c>
      <c r="J329" s="281" t="s">
        <v>50</v>
      </c>
      <c r="K329" s="1781">
        <v>73101000</v>
      </c>
      <c r="L329" s="1781" t="s">
        <v>283</v>
      </c>
      <c r="M329" s="281"/>
      <c r="N329" s="281">
        <v>1250</v>
      </c>
      <c r="O329" s="281">
        <v>790</v>
      </c>
      <c r="P329" s="1442"/>
      <c r="Q329" s="1442">
        <v>96.2</v>
      </c>
      <c r="R329" s="1442">
        <v>89.33</v>
      </c>
      <c r="S329" s="281"/>
      <c r="T329" s="49" t="s">
        <v>80</v>
      </c>
      <c r="U329" s="640" t="s">
        <v>433</v>
      </c>
      <c r="V329" s="1782" t="s">
        <v>904</v>
      </c>
      <c r="W329" s="1783">
        <v>46266</v>
      </c>
      <c r="X329" s="1783"/>
      <c r="Y329" s="1784">
        <v>1</v>
      </c>
      <c r="Z329" s="1784">
        <v>1</v>
      </c>
      <c r="AA329" s="1784" t="s">
        <v>55</v>
      </c>
      <c r="AB329" s="1785" t="s">
        <v>242</v>
      </c>
    </row>
    <row r="330" spans="1:45" s="332" customFormat="1" ht="14.4" x14ac:dyDescent="0.25">
      <c r="A330" s="630" t="s">
        <v>961</v>
      </c>
      <c r="B330" s="281">
        <v>250141</v>
      </c>
      <c r="C330" s="1776">
        <v>8034108707488</v>
      </c>
      <c r="D330" s="1770" t="s">
        <v>962</v>
      </c>
      <c r="E330" s="1700">
        <v>953</v>
      </c>
      <c r="F330" s="1768">
        <f t="shared" si="61"/>
        <v>1172.19</v>
      </c>
      <c r="G330" s="1779" t="s">
        <v>81</v>
      </c>
      <c r="H330" s="1780" t="s">
        <v>81</v>
      </c>
      <c r="I330" s="281" t="s">
        <v>49</v>
      </c>
      <c r="J330" s="281" t="s">
        <v>50</v>
      </c>
      <c r="K330" s="1781">
        <v>73101000</v>
      </c>
      <c r="L330" s="1781" t="s">
        <v>283</v>
      </c>
      <c r="M330" s="281"/>
      <c r="N330" s="281">
        <v>1525</v>
      </c>
      <c r="O330" s="281">
        <v>790</v>
      </c>
      <c r="P330" s="1442"/>
      <c r="Q330" s="1442">
        <v>125.4</v>
      </c>
      <c r="R330" s="1442">
        <v>118.53</v>
      </c>
      <c r="S330" s="281"/>
      <c r="T330" s="49" t="s">
        <v>80</v>
      </c>
      <c r="U330" s="640" t="s">
        <v>433</v>
      </c>
      <c r="V330" s="1782" t="s">
        <v>904</v>
      </c>
      <c r="W330" s="1783">
        <v>46266</v>
      </c>
      <c r="X330" s="1783"/>
      <c r="Y330" s="1784">
        <v>1</v>
      </c>
      <c r="Z330" s="1784">
        <v>1</v>
      </c>
      <c r="AA330" s="1784" t="s">
        <v>55</v>
      </c>
      <c r="AB330" s="1785" t="s">
        <v>242</v>
      </c>
    </row>
    <row r="331" spans="1:45" ht="15" thickBot="1" x14ac:dyDescent="0.3">
      <c r="A331" s="1498"/>
      <c r="B331" s="1499"/>
      <c r="C331" s="1500"/>
      <c r="D331" s="1508" t="s">
        <v>300</v>
      </c>
      <c r="E331" s="1701"/>
      <c r="F331" s="1701"/>
      <c r="G331" s="1501"/>
      <c r="H331" s="1502"/>
      <c r="I331" s="1499"/>
      <c r="J331" s="1499"/>
      <c r="K331" s="1499"/>
      <c r="L331" s="1499"/>
      <c r="M331" s="1503"/>
      <c r="N331" s="1503"/>
      <c r="O331" s="1503"/>
      <c r="P331" s="1504"/>
      <c r="Q331" s="1504"/>
      <c r="R331" s="1504"/>
      <c r="S331" s="1503"/>
      <c r="T331" s="1503"/>
      <c r="U331" s="1505"/>
      <c r="V331" s="1506"/>
      <c r="W331" s="1469"/>
      <c r="X331" s="1469"/>
      <c r="Y331" s="1468"/>
      <c r="Z331" s="1468"/>
      <c r="AA331" s="1468"/>
      <c r="AB331" s="1470"/>
    </row>
    <row r="332" spans="1:45" s="681" customFormat="1" ht="15" thickBot="1" x14ac:dyDescent="0.3">
      <c r="A332" s="1594" t="s">
        <v>963</v>
      </c>
      <c r="B332" s="1585">
        <v>251000</v>
      </c>
      <c r="C332" s="1595">
        <v>8053470101830</v>
      </c>
      <c r="D332" s="1596" t="s">
        <v>964</v>
      </c>
      <c r="E332" s="1702">
        <v>9</v>
      </c>
      <c r="F332" s="1712">
        <f t="shared" si="61"/>
        <v>11.07</v>
      </c>
      <c r="G332" s="1566" t="s">
        <v>81</v>
      </c>
      <c r="H332" s="1567" t="s">
        <v>81</v>
      </c>
      <c r="I332" s="887" t="s">
        <v>49</v>
      </c>
      <c r="J332" s="887" t="s">
        <v>50</v>
      </c>
      <c r="K332" s="1568">
        <v>73101000</v>
      </c>
      <c r="L332" s="1568" t="s">
        <v>283</v>
      </c>
      <c r="M332" s="1568"/>
      <c r="N332" s="1568"/>
      <c r="O332" s="1568"/>
      <c r="P332" s="1569"/>
      <c r="Q332" s="1569">
        <v>0.2</v>
      </c>
      <c r="R332" s="1569">
        <v>0.18</v>
      </c>
      <c r="S332" s="1568"/>
      <c r="T332" s="887" t="s">
        <v>64</v>
      </c>
      <c r="U332" s="890" t="s">
        <v>433</v>
      </c>
      <c r="V332" s="888" t="s">
        <v>904</v>
      </c>
      <c r="W332" s="1590">
        <v>46266</v>
      </c>
      <c r="X332" s="1590"/>
      <c r="Y332" s="1591">
        <v>1</v>
      </c>
      <c r="Z332" s="1591">
        <v>1</v>
      </c>
      <c r="AA332" s="1591" t="s">
        <v>55</v>
      </c>
      <c r="AB332" s="1593" t="s">
        <v>242</v>
      </c>
    </row>
    <row r="333" spans="1:45" s="156" customFormat="1" ht="28.5" customHeight="1" thickBot="1" x14ac:dyDescent="0.3">
      <c r="A333" s="153"/>
      <c r="B333" s="1338"/>
      <c r="C333" s="491"/>
      <c r="D333" s="1359" t="s">
        <v>398</v>
      </c>
      <c r="E333" s="1534"/>
      <c r="F333" s="273"/>
      <c r="G333" s="229"/>
      <c r="H333" s="229"/>
      <c r="I333" s="154"/>
      <c r="J333" s="154"/>
      <c r="K333" s="229"/>
      <c r="L333" s="154"/>
      <c r="M333" s="229"/>
      <c r="N333" s="229"/>
      <c r="O333" s="229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5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  <c r="AR333" s="73"/>
      <c r="AS333" s="73"/>
    </row>
    <row r="334" spans="1:45" s="156" customFormat="1" ht="15.9" customHeight="1" thickBot="1" x14ac:dyDescent="0.3">
      <c r="A334" s="153"/>
      <c r="B334" s="1338"/>
      <c r="C334" s="491"/>
      <c r="D334" s="664" t="s">
        <v>397</v>
      </c>
      <c r="E334" s="1534"/>
      <c r="F334" s="273"/>
      <c r="G334" s="229"/>
      <c r="H334" s="229"/>
      <c r="I334" s="154"/>
      <c r="J334" s="154"/>
      <c r="K334" s="229"/>
      <c r="L334" s="154"/>
      <c r="M334" s="229"/>
      <c r="N334" s="229"/>
      <c r="O334" s="229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5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  <c r="AO334" s="73"/>
      <c r="AP334" s="73"/>
      <c r="AQ334" s="73"/>
      <c r="AR334" s="73"/>
      <c r="AS334" s="73"/>
    </row>
    <row r="335" spans="1:45" s="156" customFormat="1" ht="16.2" thickBot="1" x14ac:dyDescent="0.3">
      <c r="A335" s="157"/>
      <c r="B335" s="1339"/>
      <c r="C335" s="158"/>
      <c r="D335" s="1360" t="s">
        <v>703</v>
      </c>
      <c r="E335" s="1535"/>
      <c r="F335" s="274"/>
      <c r="G335" s="975"/>
      <c r="H335" s="976"/>
      <c r="I335" s="159"/>
      <c r="J335" s="159"/>
      <c r="K335" s="159"/>
      <c r="L335" s="159"/>
      <c r="M335" s="160"/>
      <c r="N335" s="604"/>
      <c r="O335" s="604"/>
      <c r="P335" s="160"/>
      <c r="Q335" s="161"/>
      <c r="R335" s="161"/>
      <c r="S335" s="160"/>
      <c r="T335" s="291"/>
      <c r="U335" s="162"/>
      <c r="V335" s="163"/>
      <c r="W335" s="164"/>
      <c r="X335" s="164"/>
      <c r="Y335" s="160"/>
      <c r="Z335" s="160"/>
      <c r="AA335" s="160"/>
      <c r="AB335" s="424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  <c r="AO335" s="73"/>
      <c r="AP335" s="73"/>
      <c r="AQ335" s="73"/>
      <c r="AR335" s="73"/>
      <c r="AS335" s="73"/>
    </row>
    <row r="336" spans="1:45" s="91" customFormat="1" x14ac:dyDescent="0.25">
      <c r="A336" s="38" t="s">
        <v>99</v>
      </c>
      <c r="B336" s="39">
        <v>100407</v>
      </c>
      <c r="C336" s="39">
        <v>5901812591951</v>
      </c>
      <c r="D336" s="241" t="s">
        <v>709</v>
      </c>
      <c r="E336" s="236">
        <v>35</v>
      </c>
      <c r="F336" s="1600">
        <f t="shared" si="55"/>
        <v>43.05</v>
      </c>
      <c r="G336" s="940" t="s">
        <v>143</v>
      </c>
      <c r="H336" s="914">
        <v>0.05</v>
      </c>
      <c r="I336" s="12" t="s">
        <v>49</v>
      </c>
      <c r="J336" s="12" t="s">
        <v>50</v>
      </c>
      <c r="K336" s="12">
        <v>90321020</v>
      </c>
      <c r="L336" s="12" t="s">
        <v>144</v>
      </c>
      <c r="M336" s="12">
        <v>16</v>
      </c>
      <c r="N336" s="7">
        <v>80</v>
      </c>
      <c r="O336" s="7">
        <v>80</v>
      </c>
      <c r="P336" s="12"/>
      <c r="Q336" s="13">
        <v>0.24</v>
      </c>
      <c r="R336" s="13">
        <f>Q336*0.9</f>
        <v>0.216</v>
      </c>
      <c r="S336" s="593"/>
      <c r="T336" s="57"/>
      <c r="U336" s="369" t="s">
        <v>53</v>
      </c>
      <c r="V336" s="17" t="s">
        <v>145</v>
      </c>
      <c r="W336" s="18">
        <v>46266</v>
      </c>
      <c r="X336" s="19"/>
      <c r="Y336" s="12">
        <v>1</v>
      </c>
      <c r="Z336" s="12">
        <v>1</v>
      </c>
      <c r="AA336" s="12" t="s">
        <v>55</v>
      </c>
      <c r="AB336" s="414" t="s">
        <v>242</v>
      </c>
    </row>
    <row r="337" spans="1:45" s="91" customFormat="1" x14ac:dyDescent="0.25">
      <c r="A337" s="2" t="s">
        <v>100</v>
      </c>
      <c r="B337" s="3">
        <v>100399</v>
      </c>
      <c r="C337" s="3">
        <v>5901812593986</v>
      </c>
      <c r="D337" s="74" t="s">
        <v>710</v>
      </c>
      <c r="E337" s="237">
        <v>85</v>
      </c>
      <c r="F337" s="1450">
        <f t="shared" si="55"/>
        <v>104.55</v>
      </c>
      <c r="G337" s="972" t="s">
        <v>143</v>
      </c>
      <c r="H337" s="914">
        <v>0.05</v>
      </c>
      <c r="I337" s="12" t="s">
        <v>49</v>
      </c>
      <c r="J337" s="12" t="s">
        <v>50</v>
      </c>
      <c r="K337" s="12">
        <v>90321020</v>
      </c>
      <c r="L337" s="12" t="s">
        <v>144</v>
      </c>
      <c r="M337" s="12">
        <v>56</v>
      </c>
      <c r="N337" s="7">
        <v>81</v>
      </c>
      <c r="O337" s="7">
        <v>81</v>
      </c>
      <c r="P337" s="12"/>
      <c r="Q337" s="13">
        <v>0.24</v>
      </c>
      <c r="R337" s="13">
        <f>Q337*0.9</f>
        <v>0.216</v>
      </c>
      <c r="S337" s="593"/>
      <c r="T337" s="14"/>
      <c r="U337" s="369" t="s">
        <v>53</v>
      </c>
      <c r="V337" s="17" t="s">
        <v>145</v>
      </c>
      <c r="W337" s="18">
        <v>46266</v>
      </c>
      <c r="X337" s="19"/>
      <c r="Y337" s="12">
        <v>1</v>
      </c>
      <c r="Z337" s="12">
        <v>1</v>
      </c>
      <c r="AA337" s="12" t="s">
        <v>55</v>
      </c>
      <c r="AB337" s="414" t="s">
        <v>242</v>
      </c>
    </row>
    <row r="338" spans="1:45" s="681" customFormat="1" x14ac:dyDescent="0.25">
      <c r="A338" s="669" t="s">
        <v>981</v>
      </c>
      <c r="B338" s="670">
        <v>100521</v>
      </c>
      <c r="C338" s="670">
        <v>5904302016118</v>
      </c>
      <c r="D338" s="671" t="s">
        <v>980</v>
      </c>
      <c r="E338" s="672">
        <v>102</v>
      </c>
      <c r="F338" s="1599">
        <f t="shared" si="55"/>
        <v>125.46</v>
      </c>
      <c r="G338" s="1597" t="s">
        <v>143</v>
      </c>
      <c r="H338" s="1598">
        <v>0.05</v>
      </c>
      <c r="I338" s="674" t="s">
        <v>49</v>
      </c>
      <c r="J338" s="674" t="s">
        <v>50</v>
      </c>
      <c r="K338" s="674">
        <v>90321020</v>
      </c>
      <c r="L338" s="674" t="s">
        <v>144</v>
      </c>
      <c r="M338" s="674">
        <v>20</v>
      </c>
      <c r="N338" s="675">
        <v>84</v>
      </c>
      <c r="O338" s="675">
        <v>84</v>
      </c>
      <c r="P338" s="674"/>
      <c r="Q338" s="676">
        <v>1.24</v>
      </c>
      <c r="R338" s="676">
        <f t="shared" ref="R338:R339" si="62">Q338*0.9</f>
        <v>1.1160000000000001</v>
      </c>
      <c r="S338" s="1373"/>
      <c r="T338" s="674" t="s">
        <v>64</v>
      </c>
      <c r="U338" s="1374" t="s">
        <v>53</v>
      </c>
      <c r="V338" s="677" t="s">
        <v>145</v>
      </c>
      <c r="W338" s="678">
        <v>46266</v>
      </c>
      <c r="X338" s="679"/>
      <c r="Y338" s="674">
        <v>1</v>
      </c>
      <c r="Z338" s="674">
        <v>1</v>
      </c>
      <c r="AA338" s="674" t="s">
        <v>55</v>
      </c>
      <c r="AB338" s="680" t="s">
        <v>242</v>
      </c>
    </row>
    <row r="339" spans="1:45" s="681" customFormat="1" x14ac:dyDescent="0.25">
      <c r="A339" s="669" t="s">
        <v>983</v>
      </c>
      <c r="B339" s="670">
        <v>100522</v>
      </c>
      <c r="C339" s="670">
        <v>5904302016125</v>
      </c>
      <c r="D339" s="671" t="s">
        <v>982</v>
      </c>
      <c r="E339" s="672">
        <v>102</v>
      </c>
      <c r="F339" s="1599">
        <f t="shared" si="55"/>
        <v>125.46</v>
      </c>
      <c r="G339" s="1597" t="s">
        <v>143</v>
      </c>
      <c r="H339" s="1598">
        <v>0.05</v>
      </c>
      <c r="I339" s="674" t="s">
        <v>49</v>
      </c>
      <c r="J339" s="674" t="s">
        <v>50</v>
      </c>
      <c r="K339" s="674">
        <v>90321020</v>
      </c>
      <c r="L339" s="674" t="s">
        <v>144</v>
      </c>
      <c r="M339" s="674">
        <v>20</v>
      </c>
      <c r="N339" s="675">
        <v>84</v>
      </c>
      <c r="O339" s="675">
        <v>84</v>
      </c>
      <c r="P339" s="674"/>
      <c r="Q339" s="676">
        <v>2.2400000000000002</v>
      </c>
      <c r="R339" s="676">
        <f t="shared" si="62"/>
        <v>2.0160000000000005</v>
      </c>
      <c r="S339" s="1373"/>
      <c r="T339" s="674" t="s">
        <v>64</v>
      </c>
      <c r="U339" s="1374" t="s">
        <v>53</v>
      </c>
      <c r="V339" s="677" t="s">
        <v>145</v>
      </c>
      <c r="W339" s="678">
        <v>46266</v>
      </c>
      <c r="X339" s="679"/>
      <c r="Y339" s="674">
        <v>1</v>
      </c>
      <c r="Z339" s="674">
        <v>1</v>
      </c>
      <c r="AA339" s="674" t="s">
        <v>55</v>
      </c>
      <c r="AB339" s="680" t="s">
        <v>242</v>
      </c>
    </row>
    <row r="340" spans="1:45" s="91" customFormat="1" x14ac:dyDescent="0.25">
      <c r="A340" s="165" t="s">
        <v>101</v>
      </c>
      <c r="B340" s="166">
        <v>100338</v>
      </c>
      <c r="C340" s="166">
        <v>5901812590619</v>
      </c>
      <c r="D340" s="263" t="s">
        <v>704</v>
      </c>
      <c r="E340" s="237">
        <v>95</v>
      </c>
      <c r="F340" s="1450">
        <f t="shared" si="55"/>
        <v>116.85</v>
      </c>
      <c r="G340" s="972" t="s">
        <v>143</v>
      </c>
      <c r="H340" s="914">
        <v>0.05</v>
      </c>
      <c r="I340" s="167" t="s">
        <v>49</v>
      </c>
      <c r="J340" s="167" t="s">
        <v>50</v>
      </c>
      <c r="K340" s="167">
        <v>90321020</v>
      </c>
      <c r="L340" s="167" t="s">
        <v>144</v>
      </c>
      <c r="M340" s="167">
        <v>50</v>
      </c>
      <c r="N340" s="605">
        <v>82</v>
      </c>
      <c r="O340" s="606">
        <v>82</v>
      </c>
      <c r="P340" s="168"/>
      <c r="Q340" s="169">
        <v>0.2</v>
      </c>
      <c r="R340" s="169">
        <v>0.2</v>
      </c>
      <c r="S340" s="1603"/>
      <c r="T340" s="168"/>
      <c r="U340" s="1604" t="s">
        <v>53</v>
      </c>
      <c r="V340" s="170" t="s">
        <v>145</v>
      </c>
      <c r="W340" s="18">
        <v>46266</v>
      </c>
      <c r="X340" s="19"/>
      <c r="Y340" s="168">
        <v>1</v>
      </c>
      <c r="Z340" s="168">
        <v>1</v>
      </c>
      <c r="AA340" s="12" t="s">
        <v>55</v>
      </c>
      <c r="AB340" s="414" t="s">
        <v>242</v>
      </c>
    </row>
    <row r="341" spans="1:45" s="172" customFormat="1" ht="15" customHeight="1" x14ac:dyDescent="0.25">
      <c r="A341" s="287" t="s">
        <v>156</v>
      </c>
      <c r="B341" s="166">
        <v>100337</v>
      </c>
      <c r="C341" s="166">
        <v>5901812597052</v>
      </c>
      <c r="D341" s="263" t="s">
        <v>705</v>
      </c>
      <c r="E341" s="288">
        <v>105</v>
      </c>
      <c r="F341" s="1450">
        <f t="shared" si="55"/>
        <v>129.15</v>
      </c>
      <c r="G341" s="972" t="s">
        <v>143</v>
      </c>
      <c r="H341" s="914">
        <v>0.05</v>
      </c>
      <c r="I341" s="167" t="s">
        <v>49</v>
      </c>
      <c r="J341" s="167" t="s">
        <v>50</v>
      </c>
      <c r="K341" s="167">
        <v>90321020</v>
      </c>
      <c r="L341" s="167" t="s">
        <v>144</v>
      </c>
      <c r="M341" s="167">
        <v>50</v>
      </c>
      <c r="N341" s="605">
        <v>82</v>
      </c>
      <c r="O341" s="606">
        <v>82</v>
      </c>
      <c r="P341" s="171"/>
      <c r="Q341" s="169">
        <v>0.2</v>
      </c>
      <c r="R341" s="169">
        <v>0.2</v>
      </c>
      <c r="S341" s="171"/>
      <c r="T341" s="168"/>
      <c r="U341" s="1604" t="s">
        <v>53</v>
      </c>
      <c r="V341" s="170" t="s">
        <v>145</v>
      </c>
      <c r="W341" s="18">
        <v>46266</v>
      </c>
      <c r="X341" s="19"/>
      <c r="Y341" s="168">
        <v>1</v>
      </c>
      <c r="Z341" s="168">
        <v>1</v>
      </c>
      <c r="AA341" s="12" t="s">
        <v>55</v>
      </c>
      <c r="AB341" s="414" t="s">
        <v>242</v>
      </c>
      <c r="AC341" s="1091"/>
      <c r="AD341" s="1091"/>
      <c r="AE341" s="1091"/>
      <c r="AF341" s="1091"/>
      <c r="AG341" s="1091"/>
      <c r="AH341" s="1091"/>
      <c r="AI341" s="1091"/>
      <c r="AJ341" s="1091"/>
      <c r="AK341" s="1091"/>
      <c r="AL341" s="1091"/>
      <c r="AM341" s="1091"/>
      <c r="AN341" s="1091"/>
      <c r="AO341" s="1091"/>
      <c r="AP341" s="1091"/>
      <c r="AQ341" s="1091"/>
      <c r="AR341" s="1091"/>
      <c r="AS341" s="1091"/>
    </row>
    <row r="342" spans="1:45" s="91" customFormat="1" x14ac:dyDescent="0.25">
      <c r="A342" s="2" t="s">
        <v>239</v>
      </c>
      <c r="B342" s="3">
        <v>100334</v>
      </c>
      <c r="C342" s="3">
        <v>5901812597540</v>
      </c>
      <c r="D342" s="263" t="s">
        <v>706</v>
      </c>
      <c r="E342" s="237">
        <v>110</v>
      </c>
      <c r="F342" s="1450">
        <f t="shared" si="55"/>
        <v>135.30000000000001</v>
      </c>
      <c r="G342" s="972" t="s">
        <v>143</v>
      </c>
      <c r="H342" s="914">
        <v>0.05</v>
      </c>
      <c r="I342" s="289" t="s">
        <v>49</v>
      </c>
      <c r="J342" s="12" t="s">
        <v>50</v>
      </c>
      <c r="K342" s="289">
        <v>90321020</v>
      </c>
      <c r="L342" s="12" t="s">
        <v>144</v>
      </c>
      <c r="M342" s="289">
        <v>86</v>
      </c>
      <c r="N342" s="7">
        <v>86</v>
      </c>
      <c r="O342" s="497">
        <v>45</v>
      </c>
      <c r="P342" s="12"/>
      <c r="Q342" s="290">
        <v>0.24</v>
      </c>
      <c r="R342" s="13">
        <f>Q342*0.9</f>
        <v>0.216</v>
      </c>
      <c r="S342" s="497"/>
      <c r="T342" s="14"/>
      <c r="U342" s="498" t="s">
        <v>53</v>
      </c>
      <c r="V342" s="17" t="s">
        <v>145</v>
      </c>
      <c r="W342" s="454">
        <v>46266</v>
      </c>
      <c r="X342" s="18"/>
      <c r="Y342" s="289">
        <v>1</v>
      </c>
      <c r="Z342" s="12">
        <v>1</v>
      </c>
      <c r="AA342" s="289" t="s">
        <v>55</v>
      </c>
      <c r="AB342" s="414" t="s">
        <v>242</v>
      </c>
    </row>
    <row r="343" spans="1:45" s="511" customFormat="1" x14ac:dyDescent="0.25">
      <c r="A343" s="499" t="s">
        <v>240</v>
      </c>
      <c r="B343" s="1340">
        <v>100335</v>
      </c>
      <c r="C343" s="3">
        <v>5901812597557</v>
      </c>
      <c r="D343" s="263" t="s">
        <v>707</v>
      </c>
      <c r="E343" s="501">
        <v>110</v>
      </c>
      <c r="F343" s="1450">
        <f t="shared" ref="F343:F403" si="63">E343*1.23</f>
        <v>135.30000000000001</v>
      </c>
      <c r="G343" s="972" t="s">
        <v>143</v>
      </c>
      <c r="H343" s="977">
        <v>0.05</v>
      </c>
      <c r="I343" s="502" t="s">
        <v>49</v>
      </c>
      <c r="J343" s="503" t="s">
        <v>50</v>
      </c>
      <c r="K343" s="502">
        <v>90321020</v>
      </c>
      <c r="L343" s="503" t="s">
        <v>144</v>
      </c>
      <c r="M343" s="502">
        <v>86</v>
      </c>
      <c r="N343" s="607">
        <v>86</v>
      </c>
      <c r="O343" s="506">
        <v>45</v>
      </c>
      <c r="P343" s="503"/>
      <c r="Q343" s="504">
        <v>0.24</v>
      </c>
      <c r="R343" s="505">
        <f>Q343*0.9</f>
        <v>0.216</v>
      </c>
      <c r="S343" s="506"/>
      <c r="T343" s="14"/>
      <c r="U343" s="507" t="s">
        <v>53</v>
      </c>
      <c r="V343" s="500" t="s">
        <v>145</v>
      </c>
      <c r="W343" s="508">
        <v>46266</v>
      </c>
      <c r="X343" s="509"/>
      <c r="Y343" s="502">
        <v>1</v>
      </c>
      <c r="Z343" s="503">
        <v>1</v>
      </c>
      <c r="AA343" s="502" t="s">
        <v>55</v>
      </c>
      <c r="AB343" s="510" t="s">
        <v>242</v>
      </c>
    </row>
    <row r="344" spans="1:45" s="527" customFormat="1" ht="14.4" thickBot="1" x14ac:dyDescent="0.3">
      <c r="A344" s="512" t="s">
        <v>241</v>
      </c>
      <c r="B344" s="1341">
        <v>100336</v>
      </c>
      <c r="C344" s="514">
        <v>5901812597649</v>
      </c>
      <c r="D344" s="515" t="s">
        <v>708</v>
      </c>
      <c r="E344" s="516">
        <v>130</v>
      </c>
      <c r="F344" s="1601">
        <f t="shared" si="63"/>
        <v>159.9</v>
      </c>
      <c r="G344" s="1602" t="s">
        <v>143</v>
      </c>
      <c r="H344" s="978">
        <v>0.05</v>
      </c>
      <c r="I344" s="517" t="s">
        <v>49</v>
      </c>
      <c r="J344" s="518" t="s">
        <v>50</v>
      </c>
      <c r="K344" s="517">
        <v>90321020</v>
      </c>
      <c r="L344" s="518" t="s">
        <v>144</v>
      </c>
      <c r="M344" s="517">
        <v>124</v>
      </c>
      <c r="N344" s="608">
        <v>88</v>
      </c>
      <c r="O344" s="609">
        <v>24.4</v>
      </c>
      <c r="P344" s="520"/>
      <c r="Q344" s="521">
        <v>0.2</v>
      </c>
      <c r="R344" s="522">
        <v>0.2</v>
      </c>
      <c r="S344" s="519"/>
      <c r="T344" s="1606"/>
      <c r="U344" s="523" t="s">
        <v>53</v>
      </c>
      <c r="V344" s="513" t="s">
        <v>145</v>
      </c>
      <c r="W344" s="524">
        <v>46266</v>
      </c>
      <c r="X344" s="525"/>
      <c r="Y344" s="519">
        <v>1</v>
      </c>
      <c r="Z344" s="520">
        <v>1</v>
      </c>
      <c r="AA344" s="526" t="s">
        <v>55</v>
      </c>
      <c r="AB344" s="430" t="s">
        <v>242</v>
      </c>
    </row>
    <row r="345" spans="1:45" s="173" customFormat="1" ht="16.2" thickBot="1" x14ac:dyDescent="0.3">
      <c r="A345" s="157"/>
      <c r="B345" s="1339"/>
      <c r="C345" s="174"/>
      <c r="D345" s="1361" t="s">
        <v>711</v>
      </c>
      <c r="E345" s="275"/>
      <c r="F345" s="276"/>
      <c r="G345" s="979"/>
      <c r="H345" s="976"/>
      <c r="I345" s="159"/>
      <c r="J345" s="159"/>
      <c r="K345" s="159"/>
      <c r="L345" s="159"/>
      <c r="M345" s="160"/>
      <c r="N345" s="604"/>
      <c r="O345" s="604"/>
      <c r="P345" s="160"/>
      <c r="Q345" s="161"/>
      <c r="R345" s="161"/>
      <c r="S345" s="160"/>
      <c r="T345" s="1605"/>
      <c r="U345" s="162"/>
      <c r="V345" s="163"/>
      <c r="W345" s="164"/>
      <c r="X345" s="164"/>
      <c r="Y345" s="160"/>
      <c r="Z345" s="160"/>
      <c r="AA345" s="160"/>
      <c r="AB345" s="424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</row>
    <row r="346" spans="1:45" x14ac:dyDescent="0.25">
      <c r="A346" s="2" t="s">
        <v>102</v>
      </c>
      <c r="B346" s="3">
        <v>100350</v>
      </c>
      <c r="C346" s="3">
        <v>5901812592576</v>
      </c>
      <c r="D346" s="74" t="s">
        <v>712</v>
      </c>
      <c r="E346" s="236">
        <v>65</v>
      </c>
      <c r="F346" s="187">
        <f t="shared" si="63"/>
        <v>79.95</v>
      </c>
      <c r="G346" s="447" t="s">
        <v>81</v>
      </c>
      <c r="H346" s="980" t="s">
        <v>81</v>
      </c>
      <c r="I346" s="12" t="s">
        <v>49</v>
      </c>
      <c r="J346" s="12" t="s">
        <v>50</v>
      </c>
      <c r="K346" s="12">
        <v>85168080</v>
      </c>
      <c r="L346" s="12" t="s">
        <v>144</v>
      </c>
      <c r="M346" s="67">
        <v>500</v>
      </c>
      <c r="N346" s="11">
        <v>100</v>
      </c>
      <c r="O346" s="11">
        <v>100</v>
      </c>
      <c r="P346" s="68">
        <v>1</v>
      </c>
      <c r="Q346" s="13">
        <v>0.68</v>
      </c>
      <c r="R346" s="13">
        <f t="shared" ref="R346:R359" si="64">Q346*0.9</f>
        <v>0.6120000000000001</v>
      </c>
      <c r="S346" s="7"/>
      <c r="T346" s="14"/>
      <c r="U346" s="15" t="s">
        <v>146</v>
      </c>
      <c r="V346" s="17" t="s">
        <v>145</v>
      </c>
      <c r="W346" s="18">
        <v>46266</v>
      </c>
      <c r="X346" s="19"/>
      <c r="Y346" s="12">
        <v>1</v>
      </c>
      <c r="Z346" s="12">
        <v>1</v>
      </c>
      <c r="AA346" s="12" t="s">
        <v>55</v>
      </c>
      <c r="AB346" s="422" t="s">
        <v>242</v>
      </c>
    </row>
    <row r="347" spans="1:45" x14ac:dyDescent="0.25">
      <c r="A347" s="2" t="s">
        <v>103</v>
      </c>
      <c r="B347" s="3">
        <v>100351</v>
      </c>
      <c r="C347" s="3">
        <v>5901812592583</v>
      </c>
      <c r="D347" s="74" t="s">
        <v>713</v>
      </c>
      <c r="E347" s="237">
        <v>76.395099999999999</v>
      </c>
      <c r="F347" s="187">
        <f t="shared" si="63"/>
        <v>93.965972999999991</v>
      </c>
      <c r="G347" s="447" t="s">
        <v>81</v>
      </c>
      <c r="H347" s="980" t="s">
        <v>81</v>
      </c>
      <c r="I347" s="12" t="s">
        <v>49</v>
      </c>
      <c r="J347" s="12" t="s">
        <v>50</v>
      </c>
      <c r="K347" s="12">
        <v>85168080</v>
      </c>
      <c r="L347" s="12" t="s">
        <v>144</v>
      </c>
      <c r="M347" s="67">
        <v>500</v>
      </c>
      <c r="N347" s="11">
        <v>100</v>
      </c>
      <c r="O347" s="11">
        <v>100</v>
      </c>
      <c r="P347" s="68">
        <v>1.5</v>
      </c>
      <c r="Q347" s="13">
        <v>0.85</v>
      </c>
      <c r="R347" s="13">
        <f t="shared" si="64"/>
        <v>0.76500000000000001</v>
      </c>
      <c r="S347" s="7"/>
      <c r="T347" s="14"/>
      <c r="U347" s="15" t="s">
        <v>146</v>
      </c>
      <c r="V347" s="17" t="s">
        <v>145</v>
      </c>
      <c r="W347" s="18">
        <v>46266</v>
      </c>
      <c r="X347" s="19"/>
      <c r="Y347" s="12">
        <v>1</v>
      </c>
      <c r="Z347" s="12">
        <v>1</v>
      </c>
      <c r="AA347" s="12" t="s">
        <v>55</v>
      </c>
      <c r="AB347" s="422" t="s">
        <v>242</v>
      </c>
    </row>
    <row r="348" spans="1:45" x14ac:dyDescent="0.25">
      <c r="A348" s="2" t="s">
        <v>104</v>
      </c>
      <c r="B348" s="3">
        <v>100352</v>
      </c>
      <c r="C348" s="3">
        <v>5901812592590</v>
      </c>
      <c r="D348" s="74" t="s">
        <v>714</v>
      </c>
      <c r="E348" s="237">
        <v>100</v>
      </c>
      <c r="F348" s="187">
        <f t="shared" si="63"/>
        <v>123</v>
      </c>
      <c r="G348" s="447" t="s">
        <v>81</v>
      </c>
      <c r="H348" s="980" t="s">
        <v>81</v>
      </c>
      <c r="I348" s="12" t="s">
        <v>49</v>
      </c>
      <c r="J348" s="12" t="s">
        <v>50</v>
      </c>
      <c r="K348" s="12">
        <v>85168080</v>
      </c>
      <c r="L348" s="12" t="s">
        <v>144</v>
      </c>
      <c r="M348" s="67">
        <v>500</v>
      </c>
      <c r="N348" s="11">
        <v>100</v>
      </c>
      <c r="O348" s="11">
        <v>100</v>
      </c>
      <c r="P348" s="68">
        <v>2</v>
      </c>
      <c r="Q348" s="13">
        <v>1.02</v>
      </c>
      <c r="R348" s="13">
        <f t="shared" si="64"/>
        <v>0.91800000000000004</v>
      </c>
      <c r="S348" s="7"/>
      <c r="T348" s="14"/>
      <c r="U348" s="15" t="s">
        <v>146</v>
      </c>
      <c r="V348" s="17" t="s">
        <v>145</v>
      </c>
      <c r="W348" s="18">
        <v>46266</v>
      </c>
      <c r="X348" s="19"/>
      <c r="Y348" s="12">
        <v>1</v>
      </c>
      <c r="Z348" s="12">
        <v>1</v>
      </c>
      <c r="AA348" s="12" t="s">
        <v>55</v>
      </c>
      <c r="AB348" s="422" t="s">
        <v>242</v>
      </c>
    </row>
    <row r="349" spans="1:45" x14ac:dyDescent="0.25">
      <c r="A349" s="2" t="s">
        <v>105</v>
      </c>
      <c r="B349" s="3">
        <v>100353</v>
      </c>
      <c r="C349" s="3">
        <v>5901812592606</v>
      </c>
      <c r="D349" s="74" t="s">
        <v>715</v>
      </c>
      <c r="E349" s="237">
        <v>115</v>
      </c>
      <c r="F349" s="187">
        <f t="shared" si="63"/>
        <v>141.44999999999999</v>
      </c>
      <c r="G349" s="447" t="s">
        <v>81</v>
      </c>
      <c r="H349" s="980" t="s">
        <v>81</v>
      </c>
      <c r="I349" s="12" t="s">
        <v>49</v>
      </c>
      <c r="J349" s="12" t="s">
        <v>50</v>
      </c>
      <c r="K349" s="12">
        <v>85168080</v>
      </c>
      <c r="L349" s="12" t="s">
        <v>144</v>
      </c>
      <c r="M349" s="67">
        <v>500</v>
      </c>
      <c r="N349" s="11">
        <v>100</v>
      </c>
      <c r="O349" s="11">
        <v>100</v>
      </c>
      <c r="P349" s="68">
        <v>2.5</v>
      </c>
      <c r="Q349" s="13">
        <v>1.19</v>
      </c>
      <c r="R349" s="13">
        <f t="shared" si="64"/>
        <v>1.071</v>
      </c>
      <c r="S349" s="7"/>
      <c r="T349" s="14"/>
      <c r="U349" s="15" t="s">
        <v>146</v>
      </c>
      <c r="V349" s="17" t="s">
        <v>145</v>
      </c>
      <c r="W349" s="18">
        <v>46266</v>
      </c>
      <c r="X349" s="19"/>
      <c r="Y349" s="12">
        <v>1</v>
      </c>
      <c r="Z349" s="12">
        <v>1</v>
      </c>
      <c r="AA349" s="12" t="s">
        <v>55</v>
      </c>
      <c r="AB349" s="422" t="s">
        <v>242</v>
      </c>
    </row>
    <row r="350" spans="1:45" x14ac:dyDescent="0.25">
      <c r="A350" s="2" t="s">
        <v>106</v>
      </c>
      <c r="B350" s="3">
        <v>100354</v>
      </c>
      <c r="C350" s="3">
        <v>5901812592613</v>
      </c>
      <c r="D350" s="74" t="s">
        <v>716</v>
      </c>
      <c r="E350" s="237">
        <v>135</v>
      </c>
      <c r="F350" s="187">
        <f t="shared" si="63"/>
        <v>166.05</v>
      </c>
      <c r="G350" s="447" t="s">
        <v>81</v>
      </c>
      <c r="H350" s="980" t="s">
        <v>81</v>
      </c>
      <c r="I350" s="12" t="s">
        <v>49</v>
      </c>
      <c r="J350" s="12" t="s">
        <v>50</v>
      </c>
      <c r="K350" s="12">
        <v>85168080</v>
      </c>
      <c r="L350" s="12" t="s">
        <v>144</v>
      </c>
      <c r="M350" s="67">
        <v>500</v>
      </c>
      <c r="N350" s="11">
        <v>100</v>
      </c>
      <c r="O350" s="11">
        <v>100</v>
      </c>
      <c r="P350" s="68">
        <v>3</v>
      </c>
      <c r="Q350" s="13">
        <v>1.36</v>
      </c>
      <c r="R350" s="13">
        <f t="shared" si="64"/>
        <v>1.2240000000000002</v>
      </c>
      <c r="S350" s="7"/>
      <c r="T350" s="14"/>
      <c r="U350" s="15" t="s">
        <v>146</v>
      </c>
      <c r="V350" s="17" t="s">
        <v>145</v>
      </c>
      <c r="W350" s="18">
        <v>46266</v>
      </c>
      <c r="X350" s="19"/>
      <c r="Y350" s="12">
        <v>1</v>
      </c>
      <c r="Z350" s="12">
        <v>1</v>
      </c>
      <c r="AA350" s="12" t="s">
        <v>55</v>
      </c>
      <c r="AB350" s="422" t="s">
        <v>242</v>
      </c>
    </row>
    <row r="351" spans="1:45" x14ac:dyDescent="0.25">
      <c r="A351" s="2" t="s">
        <v>107</v>
      </c>
      <c r="B351" s="3">
        <v>100355</v>
      </c>
      <c r="C351" s="3">
        <v>5901812592637</v>
      </c>
      <c r="D351" s="74" t="s">
        <v>717</v>
      </c>
      <c r="E351" s="237">
        <v>165</v>
      </c>
      <c r="F351" s="187">
        <f t="shared" si="63"/>
        <v>202.95</v>
      </c>
      <c r="G351" s="447" t="s">
        <v>81</v>
      </c>
      <c r="H351" s="980" t="s">
        <v>81</v>
      </c>
      <c r="I351" s="12" t="s">
        <v>49</v>
      </c>
      <c r="J351" s="12" t="s">
        <v>50</v>
      </c>
      <c r="K351" s="12">
        <v>85168080</v>
      </c>
      <c r="L351" s="12" t="s">
        <v>144</v>
      </c>
      <c r="M351" s="67">
        <v>500</v>
      </c>
      <c r="N351" s="11">
        <v>100</v>
      </c>
      <c r="O351" s="11">
        <v>100</v>
      </c>
      <c r="P351" s="68">
        <v>4</v>
      </c>
      <c r="Q351" s="13">
        <v>1.7000000000000002</v>
      </c>
      <c r="R351" s="13">
        <f t="shared" si="64"/>
        <v>1.5300000000000002</v>
      </c>
      <c r="S351" s="7"/>
      <c r="T351" s="14"/>
      <c r="U351" s="15" t="s">
        <v>146</v>
      </c>
      <c r="V351" s="17" t="s">
        <v>145</v>
      </c>
      <c r="W351" s="18">
        <v>46266</v>
      </c>
      <c r="X351" s="19"/>
      <c r="Y351" s="12">
        <v>1</v>
      </c>
      <c r="Z351" s="12">
        <v>1</v>
      </c>
      <c r="AA351" s="12" t="s">
        <v>55</v>
      </c>
      <c r="AB351" s="422" t="s">
        <v>242</v>
      </c>
    </row>
    <row r="352" spans="1:45" x14ac:dyDescent="0.25">
      <c r="A352" s="2" t="s">
        <v>108</v>
      </c>
      <c r="B352" s="3">
        <v>100356</v>
      </c>
      <c r="C352" s="3">
        <v>5901812592644</v>
      </c>
      <c r="D352" s="74" t="s">
        <v>718</v>
      </c>
      <c r="E352" s="237">
        <v>190</v>
      </c>
      <c r="F352" s="187">
        <f t="shared" si="63"/>
        <v>233.7</v>
      </c>
      <c r="G352" s="447" t="s">
        <v>81</v>
      </c>
      <c r="H352" s="980" t="s">
        <v>81</v>
      </c>
      <c r="I352" s="12" t="s">
        <v>49</v>
      </c>
      <c r="J352" s="12" t="s">
        <v>50</v>
      </c>
      <c r="K352" s="12">
        <v>85168080</v>
      </c>
      <c r="L352" s="12" t="s">
        <v>144</v>
      </c>
      <c r="M352" s="67">
        <v>500</v>
      </c>
      <c r="N352" s="11">
        <v>100</v>
      </c>
      <c r="O352" s="11">
        <v>100</v>
      </c>
      <c r="P352" s="68">
        <v>5</v>
      </c>
      <c r="Q352" s="13">
        <v>2.04</v>
      </c>
      <c r="R352" s="13">
        <f t="shared" si="64"/>
        <v>1.8360000000000001</v>
      </c>
      <c r="S352" s="7"/>
      <c r="T352" s="14"/>
      <c r="U352" s="15" t="s">
        <v>146</v>
      </c>
      <c r="V352" s="17" t="s">
        <v>145</v>
      </c>
      <c r="W352" s="18">
        <v>46266</v>
      </c>
      <c r="X352" s="19"/>
      <c r="Y352" s="12">
        <v>1</v>
      </c>
      <c r="Z352" s="12">
        <v>1</v>
      </c>
      <c r="AA352" s="12" t="s">
        <v>55</v>
      </c>
      <c r="AB352" s="422" t="s">
        <v>242</v>
      </c>
    </row>
    <row r="353" spans="1:45" x14ac:dyDescent="0.25">
      <c r="A353" s="2" t="s">
        <v>109</v>
      </c>
      <c r="B353" s="3">
        <v>100357</v>
      </c>
      <c r="C353" s="3">
        <v>5901812592651</v>
      </c>
      <c r="D353" s="74" t="s">
        <v>719</v>
      </c>
      <c r="E353" s="237">
        <v>215</v>
      </c>
      <c r="F353" s="187">
        <f t="shared" si="63"/>
        <v>264.45</v>
      </c>
      <c r="G353" s="447" t="s">
        <v>81</v>
      </c>
      <c r="H353" s="980" t="s">
        <v>81</v>
      </c>
      <c r="I353" s="12" t="s">
        <v>49</v>
      </c>
      <c r="J353" s="12" t="s">
        <v>50</v>
      </c>
      <c r="K353" s="12">
        <v>85168080</v>
      </c>
      <c r="L353" s="12" t="s">
        <v>144</v>
      </c>
      <c r="M353" s="67">
        <v>500</v>
      </c>
      <c r="N353" s="11">
        <v>200</v>
      </c>
      <c r="O353" s="11">
        <v>200</v>
      </c>
      <c r="P353" s="68">
        <v>6</v>
      </c>
      <c r="Q353" s="13">
        <v>2.38</v>
      </c>
      <c r="R353" s="13">
        <f t="shared" si="64"/>
        <v>2.1419999999999999</v>
      </c>
      <c r="S353" s="7"/>
      <c r="T353" s="14"/>
      <c r="U353" s="15" t="s">
        <v>146</v>
      </c>
      <c r="V353" s="17" t="s">
        <v>145</v>
      </c>
      <c r="W353" s="18">
        <v>46266</v>
      </c>
      <c r="X353" s="19"/>
      <c r="Y353" s="12">
        <v>1</v>
      </c>
      <c r="Z353" s="12">
        <v>1</v>
      </c>
      <c r="AA353" s="12" t="s">
        <v>55</v>
      </c>
      <c r="AB353" s="422" t="s">
        <v>242</v>
      </c>
    </row>
    <row r="354" spans="1:45" x14ac:dyDescent="0.25">
      <c r="A354" s="2" t="s">
        <v>110</v>
      </c>
      <c r="B354" s="3">
        <v>100358</v>
      </c>
      <c r="C354" s="3">
        <v>5901812592668</v>
      </c>
      <c r="D354" s="74" t="s">
        <v>720</v>
      </c>
      <c r="E354" s="237">
        <v>240</v>
      </c>
      <c r="F354" s="187">
        <f t="shared" si="63"/>
        <v>295.2</v>
      </c>
      <c r="G354" s="447" t="s">
        <v>81</v>
      </c>
      <c r="H354" s="980" t="s">
        <v>81</v>
      </c>
      <c r="I354" s="12" t="s">
        <v>49</v>
      </c>
      <c r="J354" s="12" t="s">
        <v>50</v>
      </c>
      <c r="K354" s="12">
        <v>85168080</v>
      </c>
      <c r="L354" s="12" t="s">
        <v>144</v>
      </c>
      <c r="M354" s="67">
        <v>500</v>
      </c>
      <c r="N354" s="11">
        <v>200</v>
      </c>
      <c r="O354" s="11">
        <v>200</v>
      </c>
      <c r="P354" s="68">
        <v>7</v>
      </c>
      <c r="Q354" s="13">
        <v>2.7199999999999998</v>
      </c>
      <c r="R354" s="13">
        <f t="shared" si="64"/>
        <v>2.448</v>
      </c>
      <c r="S354" s="7"/>
      <c r="T354" s="14"/>
      <c r="U354" s="15" t="s">
        <v>146</v>
      </c>
      <c r="V354" s="17" t="s">
        <v>145</v>
      </c>
      <c r="W354" s="18">
        <v>46266</v>
      </c>
      <c r="X354" s="19"/>
      <c r="Y354" s="12">
        <v>1</v>
      </c>
      <c r="Z354" s="12">
        <v>1</v>
      </c>
      <c r="AA354" s="12" t="s">
        <v>55</v>
      </c>
      <c r="AB354" s="422" t="s">
        <v>242</v>
      </c>
    </row>
    <row r="355" spans="1:45" x14ac:dyDescent="0.25">
      <c r="A355" s="2" t="s">
        <v>111</v>
      </c>
      <c r="B355" s="3">
        <v>100359</v>
      </c>
      <c r="C355" s="3">
        <v>5901812592675</v>
      </c>
      <c r="D355" s="74" t="s">
        <v>721</v>
      </c>
      <c r="E355" s="237">
        <v>260</v>
      </c>
      <c r="F355" s="187">
        <f t="shared" si="63"/>
        <v>319.8</v>
      </c>
      <c r="G355" s="447" t="s">
        <v>81</v>
      </c>
      <c r="H355" s="980" t="s">
        <v>81</v>
      </c>
      <c r="I355" s="12" t="s">
        <v>49</v>
      </c>
      <c r="J355" s="12" t="s">
        <v>50</v>
      </c>
      <c r="K355" s="12">
        <v>85168080</v>
      </c>
      <c r="L355" s="12" t="s">
        <v>144</v>
      </c>
      <c r="M355" s="67">
        <v>500</v>
      </c>
      <c r="N355" s="11">
        <v>200</v>
      </c>
      <c r="O355" s="11">
        <v>200</v>
      </c>
      <c r="P355" s="68">
        <v>8</v>
      </c>
      <c r="Q355" s="13">
        <v>4.2</v>
      </c>
      <c r="R355" s="13">
        <f t="shared" si="64"/>
        <v>3.7800000000000002</v>
      </c>
      <c r="S355" s="7"/>
      <c r="T355" s="14"/>
      <c r="U355" s="15" t="s">
        <v>146</v>
      </c>
      <c r="V355" s="17" t="s">
        <v>145</v>
      </c>
      <c r="W355" s="18">
        <v>46266</v>
      </c>
      <c r="X355" s="19"/>
      <c r="Y355" s="12">
        <v>1</v>
      </c>
      <c r="Z355" s="12">
        <v>1</v>
      </c>
      <c r="AA355" s="12" t="s">
        <v>55</v>
      </c>
      <c r="AB355" s="422" t="s">
        <v>242</v>
      </c>
    </row>
    <row r="356" spans="1:45" x14ac:dyDescent="0.25">
      <c r="A356" s="2" t="s">
        <v>112</v>
      </c>
      <c r="B356" s="3">
        <v>100387</v>
      </c>
      <c r="C356" s="3">
        <v>5901812592682</v>
      </c>
      <c r="D356" s="74" t="s">
        <v>722</v>
      </c>
      <c r="E356" s="237">
        <v>300.42010000000005</v>
      </c>
      <c r="F356" s="187">
        <f t="shared" si="63"/>
        <v>369.51672300000007</v>
      </c>
      <c r="G356" s="447" t="s">
        <v>81</v>
      </c>
      <c r="H356" s="980" t="s">
        <v>81</v>
      </c>
      <c r="I356" s="12" t="s">
        <v>49</v>
      </c>
      <c r="J356" s="12" t="s">
        <v>50</v>
      </c>
      <c r="K356" s="12">
        <v>85168080</v>
      </c>
      <c r="L356" s="12" t="s">
        <v>144</v>
      </c>
      <c r="M356" s="67">
        <v>500</v>
      </c>
      <c r="N356" s="11">
        <v>200</v>
      </c>
      <c r="O356" s="11">
        <v>200</v>
      </c>
      <c r="P356" s="68">
        <v>9</v>
      </c>
      <c r="Q356" s="13">
        <v>5</v>
      </c>
      <c r="R356" s="13">
        <f t="shared" si="64"/>
        <v>4.5</v>
      </c>
      <c r="S356" s="7"/>
      <c r="T356" s="14"/>
      <c r="U356" s="15" t="s">
        <v>146</v>
      </c>
      <c r="V356" s="17" t="s">
        <v>145</v>
      </c>
      <c r="W356" s="18">
        <v>46266</v>
      </c>
      <c r="X356" s="19"/>
      <c r="Y356" s="12">
        <v>1</v>
      </c>
      <c r="Z356" s="12">
        <v>1</v>
      </c>
      <c r="AA356" s="12" t="s">
        <v>55</v>
      </c>
      <c r="AB356" s="422" t="s">
        <v>242</v>
      </c>
    </row>
    <row r="357" spans="1:45" x14ac:dyDescent="0.25">
      <c r="A357" s="2" t="s">
        <v>113</v>
      </c>
      <c r="B357" s="3">
        <v>100388</v>
      </c>
      <c r="C357" s="3">
        <v>5901812592699</v>
      </c>
      <c r="D357" s="74" t="s">
        <v>723</v>
      </c>
      <c r="E357" s="237">
        <v>348.47989999999999</v>
      </c>
      <c r="F357" s="187">
        <f t="shared" si="63"/>
        <v>428.63027699999998</v>
      </c>
      <c r="G357" s="447" t="s">
        <v>81</v>
      </c>
      <c r="H357" s="980" t="s">
        <v>81</v>
      </c>
      <c r="I357" s="12" t="s">
        <v>49</v>
      </c>
      <c r="J357" s="12" t="s">
        <v>50</v>
      </c>
      <c r="K357" s="12">
        <v>85168080</v>
      </c>
      <c r="L357" s="12" t="s">
        <v>144</v>
      </c>
      <c r="M357" s="67">
        <v>500</v>
      </c>
      <c r="N357" s="11">
        <v>200</v>
      </c>
      <c r="O357" s="11">
        <v>200</v>
      </c>
      <c r="P357" s="68">
        <v>10</v>
      </c>
      <c r="Q357" s="13">
        <v>5.7</v>
      </c>
      <c r="R357" s="13">
        <f t="shared" si="64"/>
        <v>5.13</v>
      </c>
      <c r="S357" s="7"/>
      <c r="T357" s="14"/>
      <c r="U357" s="15" t="s">
        <v>146</v>
      </c>
      <c r="V357" s="17" t="s">
        <v>145</v>
      </c>
      <c r="W357" s="18">
        <v>46266</v>
      </c>
      <c r="X357" s="19"/>
      <c r="Y357" s="12">
        <v>1</v>
      </c>
      <c r="Z357" s="12">
        <v>1</v>
      </c>
      <c r="AA357" s="12" t="s">
        <v>55</v>
      </c>
      <c r="AB357" s="422" t="s">
        <v>242</v>
      </c>
    </row>
    <row r="358" spans="1:45" x14ac:dyDescent="0.25">
      <c r="A358" s="2" t="s">
        <v>114</v>
      </c>
      <c r="B358" s="3">
        <v>100374</v>
      </c>
      <c r="C358" s="3">
        <v>5901812592705</v>
      </c>
      <c r="D358" s="74" t="s">
        <v>724</v>
      </c>
      <c r="E358" s="237">
        <v>535</v>
      </c>
      <c r="F358" s="187">
        <f t="shared" si="63"/>
        <v>658.05</v>
      </c>
      <c r="G358" s="447" t="s">
        <v>81</v>
      </c>
      <c r="H358" s="980" t="s">
        <v>81</v>
      </c>
      <c r="I358" s="12" t="s">
        <v>49</v>
      </c>
      <c r="J358" s="12" t="s">
        <v>50</v>
      </c>
      <c r="K358" s="12">
        <v>85168080</v>
      </c>
      <c r="L358" s="12" t="s">
        <v>144</v>
      </c>
      <c r="M358" s="67">
        <v>500</v>
      </c>
      <c r="N358" s="11">
        <v>200</v>
      </c>
      <c r="O358" s="11">
        <v>200</v>
      </c>
      <c r="P358" s="68">
        <v>15</v>
      </c>
      <c r="Q358" s="13">
        <v>8.1999999999999993</v>
      </c>
      <c r="R358" s="13">
        <f t="shared" si="64"/>
        <v>7.38</v>
      </c>
      <c r="S358" s="7"/>
      <c r="T358" s="14"/>
      <c r="U358" s="15" t="s">
        <v>146</v>
      </c>
      <c r="V358" s="17" t="s">
        <v>145</v>
      </c>
      <c r="W358" s="18">
        <v>46266</v>
      </c>
      <c r="X358" s="19"/>
      <c r="Y358" s="12">
        <v>1</v>
      </c>
      <c r="Z358" s="12">
        <v>1</v>
      </c>
      <c r="AA358" s="12" t="s">
        <v>55</v>
      </c>
      <c r="AB358" s="422" t="s">
        <v>242</v>
      </c>
    </row>
    <row r="359" spans="1:45" ht="14.4" thickBot="1" x14ac:dyDescent="0.3">
      <c r="A359" s="2" t="s">
        <v>115</v>
      </c>
      <c r="B359" s="3">
        <v>100370</v>
      </c>
      <c r="C359" s="3">
        <v>5901812592712</v>
      </c>
      <c r="D359" s="74" t="s">
        <v>725</v>
      </c>
      <c r="E359" s="238">
        <v>690</v>
      </c>
      <c r="F359" s="187">
        <f t="shared" si="63"/>
        <v>848.69999999999993</v>
      </c>
      <c r="G359" s="447" t="s">
        <v>81</v>
      </c>
      <c r="H359" s="980" t="s">
        <v>81</v>
      </c>
      <c r="I359" s="12" t="s">
        <v>49</v>
      </c>
      <c r="J359" s="12" t="s">
        <v>50</v>
      </c>
      <c r="K359" s="12">
        <v>85168080</v>
      </c>
      <c r="L359" s="12" t="s">
        <v>144</v>
      </c>
      <c r="M359" s="67">
        <v>500</v>
      </c>
      <c r="N359" s="11">
        <v>200</v>
      </c>
      <c r="O359" s="11">
        <v>200</v>
      </c>
      <c r="P359" s="68">
        <v>20</v>
      </c>
      <c r="Q359" s="13">
        <v>9.4</v>
      </c>
      <c r="R359" s="13">
        <f t="shared" si="64"/>
        <v>8.4600000000000009</v>
      </c>
      <c r="S359" s="7"/>
      <c r="T359" s="14"/>
      <c r="U359" s="15" t="s">
        <v>146</v>
      </c>
      <c r="V359" s="17" t="s">
        <v>145</v>
      </c>
      <c r="W359" s="18">
        <v>46266</v>
      </c>
      <c r="X359" s="19"/>
      <c r="Y359" s="12">
        <v>1</v>
      </c>
      <c r="Z359" s="12">
        <v>1</v>
      </c>
      <c r="AA359" s="12" t="s">
        <v>55</v>
      </c>
      <c r="AB359" s="422" t="s">
        <v>242</v>
      </c>
    </row>
    <row r="360" spans="1:45" s="156" customFormat="1" ht="16.2" thickBot="1" x14ac:dyDescent="0.3">
      <c r="A360" s="157"/>
      <c r="B360" s="1339"/>
      <c r="C360" s="158"/>
      <c r="D360" s="1362" t="s">
        <v>726</v>
      </c>
      <c r="E360" s="275"/>
      <c r="F360" s="276"/>
      <c r="G360" s="979"/>
      <c r="H360" s="976"/>
      <c r="I360" s="159"/>
      <c r="J360" s="159"/>
      <c r="K360" s="159"/>
      <c r="L360" s="159"/>
      <c r="M360" s="160"/>
      <c r="N360" s="604"/>
      <c r="O360" s="604"/>
      <c r="P360" s="160"/>
      <c r="Q360" s="161"/>
      <c r="R360" s="161"/>
      <c r="S360" s="160"/>
      <c r="T360" s="160"/>
      <c r="U360" s="162"/>
      <c r="V360" s="163"/>
      <c r="W360" s="164"/>
      <c r="X360" s="164"/>
      <c r="Y360" s="160"/>
      <c r="Z360" s="160"/>
      <c r="AA360" s="160"/>
      <c r="AB360" s="424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  <c r="AM360" s="73"/>
      <c r="AN360" s="73"/>
      <c r="AO360" s="73"/>
      <c r="AP360" s="73"/>
      <c r="AQ360" s="73"/>
      <c r="AR360" s="73"/>
      <c r="AS360" s="73"/>
    </row>
    <row r="361" spans="1:45" s="89" customFormat="1" x14ac:dyDescent="0.25">
      <c r="A361" s="36" t="s">
        <v>116</v>
      </c>
      <c r="B361" s="37">
        <v>100383</v>
      </c>
      <c r="C361" s="37">
        <v>5901812590817</v>
      </c>
      <c r="D361" s="261" t="s">
        <v>727</v>
      </c>
      <c r="E361" s="236">
        <v>65</v>
      </c>
      <c r="F361" s="187">
        <f t="shared" si="63"/>
        <v>79.95</v>
      </c>
      <c r="G361" s="546" t="s">
        <v>81</v>
      </c>
      <c r="H361" s="546" t="s">
        <v>81</v>
      </c>
      <c r="I361" s="44" t="s">
        <v>49</v>
      </c>
      <c r="J361" s="44" t="s">
        <v>50</v>
      </c>
      <c r="K361" s="44">
        <v>85168080</v>
      </c>
      <c r="L361" s="44" t="s">
        <v>144</v>
      </c>
      <c r="M361" s="69">
        <v>500</v>
      </c>
      <c r="N361" s="610">
        <v>100</v>
      </c>
      <c r="O361" s="610">
        <v>100</v>
      </c>
      <c r="P361" s="70">
        <v>1</v>
      </c>
      <c r="Q361" s="48">
        <v>1</v>
      </c>
      <c r="R361" s="48">
        <f t="shared" ref="R361:R369" si="65">Q361*0.9</f>
        <v>0.9</v>
      </c>
      <c r="S361" s="71"/>
      <c r="T361" s="49" t="s">
        <v>80</v>
      </c>
      <c r="U361" s="50" t="s">
        <v>146</v>
      </c>
      <c r="V361" s="51" t="s">
        <v>145</v>
      </c>
      <c r="W361" s="45">
        <v>46266</v>
      </c>
      <c r="X361" s="46"/>
      <c r="Y361" s="44">
        <v>1</v>
      </c>
      <c r="Z361" s="44">
        <v>1</v>
      </c>
      <c r="AA361" s="44" t="s">
        <v>55</v>
      </c>
      <c r="AB361" s="418" t="s">
        <v>242</v>
      </c>
    </row>
    <row r="362" spans="1:45" s="89" customFormat="1" x14ac:dyDescent="0.25">
      <c r="A362" s="36" t="s">
        <v>117</v>
      </c>
      <c r="B362" s="37">
        <v>100380</v>
      </c>
      <c r="C362" s="37">
        <v>5901812590824</v>
      </c>
      <c r="D362" s="261" t="s">
        <v>728</v>
      </c>
      <c r="E362" s="237">
        <v>75</v>
      </c>
      <c r="F362" s="187">
        <f t="shared" si="63"/>
        <v>92.25</v>
      </c>
      <c r="G362" s="546" t="s">
        <v>81</v>
      </c>
      <c r="H362" s="546" t="s">
        <v>81</v>
      </c>
      <c r="I362" s="44" t="s">
        <v>49</v>
      </c>
      <c r="J362" s="44" t="s">
        <v>50</v>
      </c>
      <c r="K362" s="44">
        <v>85168080</v>
      </c>
      <c r="L362" s="44" t="s">
        <v>144</v>
      </c>
      <c r="M362" s="69">
        <v>500</v>
      </c>
      <c r="N362" s="610">
        <v>100</v>
      </c>
      <c r="O362" s="610">
        <v>100</v>
      </c>
      <c r="P362" s="70">
        <v>1.5</v>
      </c>
      <c r="Q362" s="48">
        <v>1.3</v>
      </c>
      <c r="R362" s="48">
        <f t="shared" si="65"/>
        <v>1.1700000000000002</v>
      </c>
      <c r="S362" s="71"/>
      <c r="T362" s="49" t="s">
        <v>80</v>
      </c>
      <c r="U362" s="50" t="s">
        <v>146</v>
      </c>
      <c r="V362" s="51" t="s">
        <v>145</v>
      </c>
      <c r="W362" s="45">
        <v>46266</v>
      </c>
      <c r="X362" s="46"/>
      <c r="Y362" s="44">
        <v>1</v>
      </c>
      <c r="Z362" s="44">
        <v>1</v>
      </c>
      <c r="AA362" s="44" t="s">
        <v>55</v>
      </c>
      <c r="AB362" s="418" t="s">
        <v>242</v>
      </c>
    </row>
    <row r="363" spans="1:45" s="89" customFormat="1" x14ac:dyDescent="0.25">
      <c r="A363" s="36" t="s">
        <v>118</v>
      </c>
      <c r="B363" s="37">
        <v>100384</v>
      </c>
      <c r="C363" s="37">
        <v>5901812590831</v>
      </c>
      <c r="D363" s="261" t="s">
        <v>729</v>
      </c>
      <c r="E363" s="237">
        <v>100</v>
      </c>
      <c r="F363" s="187">
        <f t="shared" si="63"/>
        <v>123</v>
      </c>
      <c r="G363" s="546" t="s">
        <v>81</v>
      </c>
      <c r="H363" s="546" t="s">
        <v>81</v>
      </c>
      <c r="I363" s="44" t="s">
        <v>49</v>
      </c>
      <c r="J363" s="44" t="s">
        <v>50</v>
      </c>
      <c r="K363" s="44">
        <v>85168080</v>
      </c>
      <c r="L363" s="44" t="s">
        <v>144</v>
      </c>
      <c r="M363" s="69">
        <v>500</v>
      </c>
      <c r="N363" s="610">
        <v>100</v>
      </c>
      <c r="O363" s="610">
        <v>100</v>
      </c>
      <c r="P363" s="70">
        <v>2</v>
      </c>
      <c r="Q363" s="48">
        <v>1.5</v>
      </c>
      <c r="R363" s="48">
        <f t="shared" si="65"/>
        <v>1.35</v>
      </c>
      <c r="S363" s="71"/>
      <c r="T363" s="49" t="s">
        <v>80</v>
      </c>
      <c r="U363" s="50" t="s">
        <v>146</v>
      </c>
      <c r="V363" s="51" t="s">
        <v>145</v>
      </c>
      <c r="W363" s="45">
        <v>46266</v>
      </c>
      <c r="X363" s="46"/>
      <c r="Y363" s="44">
        <v>1</v>
      </c>
      <c r="Z363" s="44">
        <v>1</v>
      </c>
      <c r="AA363" s="44" t="s">
        <v>55</v>
      </c>
      <c r="AB363" s="418" t="s">
        <v>242</v>
      </c>
    </row>
    <row r="364" spans="1:45" s="89" customFormat="1" x14ac:dyDescent="0.25">
      <c r="A364" s="36" t="s">
        <v>119</v>
      </c>
      <c r="B364" s="37">
        <v>100381</v>
      </c>
      <c r="C364" s="37">
        <v>5901812590848</v>
      </c>
      <c r="D364" s="261" t="s">
        <v>730</v>
      </c>
      <c r="E364" s="237">
        <v>135</v>
      </c>
      <c r="F364" s="187">
        <f t="shared" si="63"/>
        <v>166.05</v>
      </c>
      <c r="G364" s="546" t="s">
        <v>81</v>
      </c>
      <c r="H364" s="546" t="s">
        <v>81</v>
      </c>
      <c r="I364" s="44" t="s">
        <v>49</v>
      </c>
      <c r="J364" s="44" t="s">
        <v>50</v>
      </c>
      <c r="K364" s="44">
        <v>85168080</v>
      </c>
      <c r="L364" s="44" t="s">
        <v>144</v>
      </c>
      <c r="M364" s="69">
        <v>500</v>
      </c>
      <c r="N364" s="610">
        <v>100</v>
      </c>
      <c r="O364" s="610">
        <v>100</v>
      </c>
      <c r="P364" s="70">
        <v>3</v>
      </c>
      <c r="Q364" s="48">
        <v>1.8</v>
      </c>
      <c r="R364" s="48">
        <f t="shared" si="65"/>
        <v>1.62</v>
      </c>
      <c r="S364" s="71"/>
      <c r="T364" s="49" t="s">
        <v>80</v>
      </c>
      <c r="U364" s="50" t="s">
        <v>146</v>
      </c>
      <c r="V364" s="51" t="s">
        <v>145</v>
      </c>
      <c r="W364" s="45">
        <v>46266</v>
      </c>
      <c r="X364" s="46"/>
      <c r="Y364" s="44">
        <v>1</v>
      </c>
      <c r="Z364" s="44">
        <v>1</v>
      </c>
      <c r="AA364" s="44" t="s">
        <v>55</v>
      </c>
      <c r="AB364" s="418" t="s">
        <v>242</v>
      </c>
    </row>
    <row r="365" spans="1:45" s="89" customFormat="1" x14ac:dyDescent="0.25">
      <c r="A365" s="36" t="s">
        <v>120</v>
      </c>
      <c r="B365" s="37">
        <v>100382</v>
      </c>
      <c r="C365" s="37">
        <v>5901812590855</v>
      </c>
      <c r="D365" s="261" t="s">
        <v>731</v>
      </c>
      <c r="E365" s="237">
        <v>170</v>
      </c>
      <c r="F365" s="187">
        <f t="shared" si="63"/>
        <v>209.1</v>
      </c>
      <c r="G365" s="546" t="s">
        <v>81</v>
      </c>
      <c r="H365" s="546" t="s">
        <v>81</v>
      </c>
      <c r="I365" s="44" t="s">
        <v>49</v>
      </c>
      <c r="J365" s="44" t="s">
        <v>50</v>
      </c>
      <c r="K365" s="44">
        <v>85168080</v>
      </c>
      <c r="L365" s="44" t="s">
        <v>144</v>
      </c>
      <c r="M365" s="69">
        <v>500</v>
      </c>
      <c r="N365" s="610">
        <v>100</v>
      </c>
      <c r="O365" s="610">
        <v>100</v>
      </c>
      <c r="P365" s="70">
        <v>4</v>
      </c>
      <c r="Q365" s="48">
        <v>2.1</v>
      </c>
      <c r="R365" s="48">
        <f t="shared" si="65"/>
        <v>1.8900000000000001</v>
      </c>
      <c r="S365" s="71"/>
      <c r="T365" s="49" t="s">
        <v>80</v>
      </c>
      <c r="U365" s="50" t="s">
        <v>146</v>
      </c>
      <c r="V365" s="51" t="s">
        <v>145</v>
      </c>
      <c r="W365" s="45">
        <v>46266</v>
      </c>
      <c r="X365" s="46"/>
      <c r="Y365" s="44">
        <v>1</v>
      </c>
      <c r="Z365" s="44">
        <v>1</v>
      </c>
      <c r="AA365" s="44" t="s">
        <v>55</v>
      </c>
      <c r="AB365" s="418" t="s">
        <v>242</v>
      </c>
    </row>
    <row r="366" spans="1:45" s="89" customFormat="1" x14ac:dyDescent="0.25">
      <c r="A366" s="36" t="s">
        <v>121</v>
      </c>
      <c r="B366" s="37">
        <v>100391</v>
      </c>
      <c r="C366" s="37">
        <v>5901812590862</v>
      </c>
      <c r="D366" s="261" t="s">
        <v>732</v>
      </c>
      <c r="E366" s="237">
        <v>195</v>
      </c>
      <c r="F366" s="187">
        <f t="shared" si="63"/>
        <v>239.85</v>
      </c>
      <c r="G366" s="546" t="s">
        <v>81</v>
      </c>
      <c r="H366" s="546" t="s">
        <v>81</v>
      </c>
      <c r="I366" s="44" t="s">
        <v>49</v>
      </c>
      <c r="J366" s="44" t="s">
        <v>50</v>
      </c>
      <c r="K366" s="44">
        <v>85168080</v>
      </c>
      <c r="L366" s="44" t="s">
        <v>144</v>
      </c>
      <c r="M366" s="69">
        <v>500</v>
      </c>
      <c r="N366" s="610">
        <v>100</v>
      </c>
      <c r="O366" s="610">
        <v>100</v>
      </c>
      <c r="P366" s="70">
        <v>5</v>
      </c>
      <c r="Q366" s="48">
        <v>2.5</v>
      </c>
      <c r="R366" s="48">
        <f t="shared" si="65"/>
        <v>2.25</v>
      </c>
      <c r="S366" s="71"/>
      <c r="T366" s="49" t="s">
        <v>80</v>
      </c>
      <c r="U366" s="50" t="s">
        <v>146</v>
      </c>
      <c r="V366" s="51" t="s">
        <v>145</v>
      </c>
      <c r="W366" s="45">
        <v>46266</v>
      </c>
      <c r="X366" s="46"/>
      <c r="Y366" s="44">
        <v>1</v>
      </c>
      <c r="Z366" s="44">
        <v>1</v>
      </c>
      <c r="AA366" s="44" t="s">
        <v>55</v>
      </c>
      <c r="AB366" s="418" t="s">
        <v>242</v>
      </c>
    </row>
    <row r="367" spans="1:45" s="89" customFormat="1" x14ac:dyDescent="0.25">
      <c r="A367" s="36" t="s">
        <v>122</v>
      </c>
      <c r="B367" s="37">
        <v>100398</v>
      </c>
      <c r="C367" s="37">
        <v>5901812590879</v>
      </c>
      <c r="D367" s="261" t="s">
        <v>733</v>
      </c>
      <c r="E367" s="237">
        <v>230</v>
      </c>
      <c r="F367" s="187">
        <f t="shared" si="63"/>
        <v>282.89999999999998</v>
      </c>
      <c r="G367" s="546" t="s">
        <v>81</v>
      </c>
      <c r="H367" s="546" t="s">
        <v>81</v>
      </c>
      <c r="I367" s="44" t="s">
        <v>49</v>
      </c>
      <c r="J367" s="44" t="s">
        <v>50</v>
      </c>
      <c r="K367" s="44">
        <v>85168080</v>
      </c>
      <c r="L367" s="44" t="s">
        <v>144</v>
      </c>
      <c r="M367" s="69">
        <v>500</v>
      </c>
      <c r="N367" s="610">
        <v>200</v>
      </c>
      <c r="O367" s="610">
        <v>200</v>
      </c>
      <c r="P367" s="70">
        <v>6</v>
      </c>
      <c r="Q367" s="48">
        <v>2.8</v>
      </c>
      <c r="R367" s="48">
        <f t="shared" si="65"/>
        <v>2.52</v>
      </c>
      <c r="S367" s="71"/>
      <c r="T367" s="49" t="s">
        <v>80</v>
      </c>
      <c r="U367" s="50" t="s">
        <v>146</v>
      </c>
      <c r="V367" s="51" t="s">
        <v>145</v>
      </c>
      <c r="W367" s="45">
        <v>46266</v>
      </c>
      <c r="X367" s="46"/>
      <c r="Y367" s="44">
        <v>1</v>
      </c>
      <c r="Z367" s="44">
        <v>1</v>
      </c>
      <c r="AA367" s="44" t="s">
        <v>55</v>
      </c>
      <c r="AB367" s="418" t="s">
        <v>242</v>
      </c>
    </row>
    <row r="368" spans="1:45" s="89" customFormat="1" x14ac:dyDescent="0.25">
      <c r="A368" s="36" t="s">
        <v>123</v>
      </c>
      <c r="B368" s="37">
        <v>100385</v>
      </c>
      <c r="C368" s="37">
        <v>5901812590886</v>
      </c>
      <c r="D368" s="261" t="s">
        <v>734</v>
      </c>
      <c r="E368" s="237">
        <v>256.64510000000001</v>
      </c>
      <c r="F368" s="187">
        <f t="shared" si="63"/>
        <v>315.673473</v>
      </c>
      <c r="G368" s="546" t="s">
        <v>81</v>
      </c>
      <c r="H368" s="546" t="s">
        <v>81</v>
      </c>
      <c r="I368" s="44" t="s">
        <v>49</v>
      </c>
      <c r="J368" s="44" t="s">
        <v>50</v>
      </c>
      <c r="K368" s="44">
        <v>85168080</v>
      </c>
      <c r="L368" s="44" t="s">
        <v>144</v>
      </c>
      <c r="M368" s="69">
        <v>500</v>
      </c>
      <c r="N368" s="610">
        <v>200</v>
      </c>
      <c r="O368" s="610">
        <v>200</v>
      </c>
      <c r="P368" s="70">
        <v>7</v>
      </c>
      <c r="Q368" s="48">
        <v>3.1</v>
      </c>
      <c r="R368" s="48">
        <f t="shared" si="65"/>
        <v>2.79</v>
      </c>
      <c r="S368" s="71"/>
      <c r="T368" s="49" t="s">
        <v>80</v>
      </c>
      <c r="U368" s="50" t="s">
        <v>146</v>
      </c>
      <c r="V368" s="51" t="s">
        <v>145</v>
      </c>
      <c r="W368" s="45">
        <v>46266</v>
      </c>
      <c r="X368" s="46"/>
      <c r="Y368" s="44">
        <v>1</v>
      </c>
      <c r="Z368" s="44">
        <v>1</v>
      </c>
      <c r="AA368" s="44" t="s">
        <v>55</v>
      </c>
      <c r="AB368" s="418" t="s">
        <v>242</v>
      </c>
    </row>
    <row r="369" spans="1:45" s="89" customFormat="1" ht="14.4" thickBot="1" x14ac:dyDescent="0.3">
      <c r="A369" s="36" t="s">
        <v>124</v>
      </c>
      <c r="B369" s="37">
        <v>100389</v>
      </c>
      <c r="C369" s="37">
        <v>5901812590893</v>
      </c>
      <c r="D369" s="261" t="s">
        <v>735</v>
      </c>
      <c r="E369" s="238">
        <v>294.4049</v>
      </c>
      <c r="F369" s="187">
        <f t="shared" si="63"/>
        <v>362.11802699999998</v>
      </c>
      <c r="G369" s="546" t="s">
        <v>81</v>
      </c>
      <c r="H369" s="546" t="s">
        <v>81</v>
      </c>
      <c r="I369" s="44" t="s">
        <v>49</v>
      </c>
      <c r="J369" s="44" t="s">
        <v>50</v>
      </c>
      <c r="K369" s="44">
        <v>85168080</v>
      </c>
      <c r="L369" s="44" t="s">
        <v>144</v>
      </c>
      <c r="M369" s="69">
        <v>500</v>
      </c>
      <c r="N369" s="610">
        <v>200</v>
      </c>
      <c r="O369" s="610">
        <v>200</v>
      </c>
      <c r="P369" s="70">
        <v>8</v>
      </c>
      <c r="Q369" s="48">
        <v>3.4</v>
      </c>
      <c r="R369" s="48">
        <f t="shared" si="65"/>
        <v>3.06</v>
      </c>
      <c r="S369" s="71"/>
      <c r="T369" s="49" t="s">
        <v>80</v>
      </c>
      <c r="U369" s="50" t="s">
        <v>146</v>
      </c>
      <c r="V369" s="51" t="s">
        <v>145</v>
      </c>
      <c r="W369" s="45">
        <v>46266</v>
      </c>
      <c r="X369" s="46"/>
      <c r="Y369" s="44">
        <v>1</v>
      </c>
      <c r="Z369" s="44">
        <v>1</v>
      </c>
      <c r="AA369" s="44" t="s">
        <v>55</v>
      </c>
      <c r="AB369" s="418" t="s">
        <v>242</v>
      </c>
    </row>
    <row r="370" spans="1:45" s="156" customFormat="1" ht="16.2" thickBot="1" x14ac:dyDescent="0.3">
      <c r="A370" s="157"/>
      <c r="B370" s="1339"/>
      <c r="C370" s="158"/>
      <c r="D370" s="1362" t="s">
        <v>736</v>
      </c>
      <c r="E370" s="275"/>
      <c r="F370" s="276"/>
      <c r="G370" s="979"/>
      <c r="H370" s="976"/>
      <c r="I370" s="159"/>
      <c r="J370" s="159"/>
      <c r="K370" s="159"/>
      <c r="L370" s="159"/>
      <c r="M370" s="160"/>
      <c r="N370" s="604"/>
      <c r="O370" s="604"/>
      <c r="P370" s="160"/>
      <c r="Q370" s="161"/>
      <c r="R370" s="161"/>
      <c r="S370" s="160"/>
      <c r="T370" s="160"/>
      <c r="U370" s="162"/>
      <c r="V370" s="163"/>
      <c r="W370" s="164"/>
      <c r="X370" s="164"/>
      <c r="Y370" s="160"/>
      <c r="Z370" s="160"/>
      <c r="AA370" s="160"/>
      <c r="AB370" s="424"/>
      <c r="AC370" s="73"/>
      <c r="AD370" s="7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  <c r="AO370" s="73"/>
      <c r="AP370" s="73"/>
      <c r="AQ370" s="73"/>
      <c r="AR370" s="73"/>
      <c r="AS370" s="73"/>
    </row>
    <row r="371" spans="1:45" s="89" customFormat="1" x14ac:dyDescent="0.25">
      <c r="A371" s="36" t="s">
        <v>125</v>
      </c>
      <c r="B371" s="37">
        <v>100449</v>
      </c>
      <c r="C371" s="37">
        <v>5901812592392</v>
      </c>
      <c r="D371" s="261" t="s">
        <v>737</v>
      </c>
      <c r="E371" s="236">
        <v>30.045100000000001</v>
      </c>
      <c r="F371" s="187">
        <f t="shared" si="63"/>
        <v>36.955472999999998</v>
      </c>
      <c r="G371" s="546" t="s">
        <v>81</v>
      </c>
      <c r="H371" s="546" t="s">
        <v>81</v>
      </c>
      <c r="I371" s="44" t="s">
        <v>49</v>
      </c>
      <c r="J371" s="44" t="s">
        <v>50</v>
      </c>
      <c r="K371" s="44">
        <v>85168080</v>
      </c>
      <c r="L371" s="44" t="s">
        <v>144</v>
      </c>
      <c r="M371" s="44">
        <v>200</v>
      </c>
      <c r="N371" s="611">
        <v>30</v>
      </c>
      <c r="O371" s="71">
        <v>200</v>
      </c>
      <c r="P371" s="44"/>
      <c r="Q371" s="48">
        <v>0.5</v>
      </c>
      <c r="R371" s="48">
        <f t="shared" ref="R371:R388" si="66">Q371*0.9</f>
        <v>0.45</v>
      </c>
      <c r="S371" s="71"/>
      <c r="T371" s="49" t="s">
        <v>80</v>
      </c>
      <c r="U371" s="50" t="s">
        <v>147</v>
      </c>
      <c r="V371" s="51" t="s">
        <v>145</v>
      </c>
      <c r="W371" s="45">
        <v>46266</v>
      </c>
      <c r="X371" s="46"/>
      <c r="Y371" s="44">
        <v>1</v>
      </c>
      <c r="Z371" s="44">
        <v>1</v>
      </c>
      <c r="AA371" s="44" t="s">
        <v>55</v>
      </c>
      <c r="AB371" s="418" t="s">
        <v>242</v>
      </c>
    </row>
    <row r="372" spans="1:45" s="89" customFormat="1" x14ac:dyDescent="0.25">
      <c r="A372" s="36" t="s">
        <v>126</v>
      </c>
      <c r="B372" s="37">
        <v>100442</v>
      </c>
      <c r="C372" s="37">
        <v>5901812592408</v>
      </c>
      <c r="D372" s="261" t="s">
        <v>738</v>
      </c>
      <c r="E372" s="237">
        <v>35.195100000000004</v>
      </c>
      <c r="F372" s="187">
        <f t="shared" si="63"/>
        <v>43.289973000000003</v>
      </c>
      <c r="G372" s="546" t="s">
        <v>81</v>
      </c>
      <c r="H372" s="546" t="s">
        <v>81</v>
      </c>
      <c r="I372" s="44" t="s">
        <v>49</v>
      </c>
      <c r="J372" s="44" t="s">
        <v>50</v>
      </c>
      <c r="K372" s="44">
        <v>85168080</v>
      </c>
      <c r="L372" s="44" t="s">
        <v>144</v>
      </c>
      <c r="M372" s="44">
        <v>200</v>
      </c>
      <c r="N372" s="611">
        <v>30</v>
      </c>
      <c r="O372" s="71">
        <v>200</v>
      </c>
      <c r="P372" s="44"/>
      <c r="Q372" s="48">
        <v>0.7</v>
      </c>
      <c r="R372" s="48">
        <f t="shared" si="66"/>
        <v>0.63</v>
      </c>
      <c r="S372" s="71"/>
      <c r="T372" s="49" t="s">
        <v>80</v>
      </c>
      <c r="U372" s="50" t="s">
        <v>147</v>
      </c>
      <c r="V372" s="51" t="s">
        <v>145</v>
      </c>
      <c r="W372" s="45">
        <v>46266</v>
      </c>
      <c r="X372" s="46"/>
      <c r="Y372" s="44">
        <v>1</v>
      </c>
      <c r="Z372" s="44">
        <v>1</v>
      </c>
      <c r="AA372" s="44" t="s">
        <v>55</v>
      </c>
      <c r="AB372" s="418" t="s">
        <v>242</v>
      </c>
    </row>
    <row r="373" spans="1:45" s="89" customFormat="1" x14ac:dyDescent="0.25">
      <c r="A373" s="36" t="s">
        <v>127</v>
      </c>
      <c r="B373" s="37">
        <v>100444</v>
      </c>
      <c r="C373" s="37">
        <v>5901812592415</v>
      </c>
      <c r="D373" s="261" t="s">
        <v>739</v>
      </c>
      <c r="E373" s="237">
        <v>39.479900000000001</v>
      </c>
      <c r="F373" s="187">
        <f t="shared" si="63"/>
        <v>48.560276999999999</v>
      </c>
      <c r="G373" s="546" t="s">
        <v>81</v>
      </c>
      <c r="H373" s="546" t="s">
        <v>81</v>
      </c>
      <c r="I373" s="44" t="s">
        <v>49</v>
      </c>
      <c r="J373" s="44" t="s">
        <v>50</v>
      </c>
      <c r="K373" s="44">
        <v>85168080</v>
      </c>
      <c r="L373" s="44" t="s">
        <v>144</v>
      </c>
      <c r="M373" s="44">
        <v>200</v>
      </c>
      <c r="N373" s="611">
        <v>30</v>
      </c>
      <c r="O373" s="71">
        <v>200</v>
      </c>
      <c r="P373" s="44"/>
      <c r="Q373" s="48">
        <v>0.8</v>
      </c>
      <c r="R373" s="48">
        <f t="shared" si="66"/>
        <v>0.72000000000000008</v>
      </c>
      <c r="S373" s="71"/>
      <c r="T373" s="49" t="s">
        <v>80</v>
      </c>
      <c r="U373" s="50" t="s">
        <v>147</v>
      </c>
      <c r="V373" s="51" t="s">
        <v>145</v>
      </c>
      <c r="W373" s="45">
        <v>46266</v>
      </c>
      <c r="X373" s="46"/>
      <c r="Y373" s="44">
        <v>1</v>
      </c>
      <c r="Z373" s="44">
        <v>1</v>
      </c>
      <c r="AA373" s="44" t="s">
        <v>55</v>
      </c>
      <c r="AB373" s="418" t="s">
        <v>242</v>
      </c>
    </row>
    <row r="374" spans="1:45" s="89" customFormat="1" x14ac:dyDescent="0.25">
      <c r="A374" s="36" t="s">
        <v>128</v>
      </c>
      <c r="B374" s="37">
        <v>100457</v>
      </c>
      <c r="C374" s="37">
        <v>5901812592422</v>
      </c>
      <c r="D374" s="261" t="s">
        <v>740</v>
      </c>
      <c r="E374" s="237">
        <v>44.629899999999999</v>
      </c>
      <c r="F374" s="187">
        <f t="shared" si="63"/>
        <v>54.894776999999998</v>
      </c>
      <c r="G374" s="546" t="s">
        <v>81</v>
      </c>
      <c r="H374" s="546" t="s">
        <v>81</v>
      </c>
      <c r="I374" s="44" t="s">
        <v>49</v>
      </c>
      <c r="J374" s="44" t="s">
        <v>50</v>
      </c>
      <c r="K374" s="44">
        <v>85168080</v>
      </c>
      <c r="L374" s="44" t="s">
        <v>144</v>
      </c>
      <c r="M374" s="44">
        <v>200</v>
      </c>
      <c r="N374" s="611">
        <v>30</v>
      </c>
      <c r="O374" s="71">
        <v>200</v>
      </c>
      <c r="P374" s="44"/>
      <c r="Q374" s="48">
        <v>1</v>
      </c>
      <c r="R374" s="48">
        <f t="shared" si="66"/>
        <v>0.9</v>
      </c>
      <c r="S374" s="71"/>
      <c r="T374" s="49" t="s">
        <v>80</v>
      </c>
      <c r="U374" s="50" t="s">
        <v>147</v>
      </c>
      <c r="V374" s="51" t="s">
        <v>145</v>
      </c>
      <c r="W374" s="45">
        <v>46266</v>
      </c>
      <c r="X374" s="46"/>
      <c r="Y374" s="44">
        <v>1</v>
      </c>
      <c r="Z374" s="44">
        <v>1</v>
      </c>
      <c r="AA374" s="44" t="s">
        <v>55</v>
      </c>
      <c r="AB374" s="418" t="s">
        <v>242</v>
      </c>
    </row>
    <row r="375" spans="1:45" s="89" customFormat="1" x14ac:dyDescent="0.25">
      <c r="A375" s="36" t="s">
        <v>129</v>
      </c>
      <c r="B375" s="37">
        <v>100447</v>
      </c>
      <c r="C375" s="37">
        <v>5901812592439</v>
      </c>
      <c r="D375" s="261" t="s">
        <v>741</v>
      </c>
      <c r="E375" s="237">
        <v>54.929899999999996</v>
      </c>
      <c r="F375" s="187">
        <f t="shared" si="63"/>
        <v>67.563776999999988</v>
      </c>
      <c r="G375" s="546" t="s">
        <v>81</v>
      </c>
      <c r="H375" s="546" t="s">
        <v>81</v>
      </c>
      <c r="I375" s="44" t="s">
        <v>49</v>
      </c>
      <c r="J375" s="44" t="s">
        <v>50</v>
      </c>
      <c r="K375" s="44">
        <v>85168080</v>
      </c>
      <c r="L375" s="44" t="s">
        <v>144</v>
      </c>
      <c r="M375" s="44">
        <v>200</v>
      </c>
      <c r="N375" s="611">
        <v>50</v>
      </c>
      <c r="O375" s="71">
        <v>200</v>
      </c>
      <c r="P375" s="44"/>
      <c r="Q375" s="48">
        <v>1.2</v>
      </c>
      <c r="R375" s="48">
        <f t="shared" si="66"/>
        <v>1.08</v>
      </c>
      <c r="S375" s="71"/>
      <c r="T375" s="49" t="s">
        <v>80</v>
      </c>
      <c r="U375" s="50" t="s">
        <v>147</v>
      </c>
      <c r="V375" s="51" t="s">
        <v>145</v>
      </c>
      <c r="W375" s="45">
        <v>46266</v>
      </c>
      <c r="X375" s="46"/>
      <c r="Y375" s="44">
        <v>1</v>
      </c>
      <c r="Z375" s="44">
        <v>1</v>
      </c>
      <c r="AA375" s="44" t="s">
        <v>55</v>
      </c>
      <c r="AB375" s="418" t="s">
        <v>242</v>
      </c>
    </row>
    <row r="376" spans="1:45" s="89" customFormat="1" x14ac:dyDescent="0.25">
      <c r="A376" s="36" t="s">
        <v>130</v>
      </c>
      <c r="B376" s="37">
        <v>100452</v>
      </c>
      <c r="C376" s="37">
        <v>5901812592446</v>
      </c>
      <c r="D376" s="261" t="s">
        <v>742</v>
      </c>
      <c r="E376" s="237">
        <v>68.670100000000005</v>
      </c>
      <c r="F376" s="187">
        <f t="shared" si="63"/>
        <v>84.464223000000004</v>
      </c>
      <c r="G376" s="546" t="s">
        <v>81</v>
      </c>
      <c r="H376" s="546" t="s">
        <v>81</v>
      </c>
      <c r="I376" s="44" t="s">
        <v>49</v>
      </c>
      <c r="J376" s="44" t="s">
        <v>50</v>
      </c>
      <c r="K376" s="44">
        <v>85168080</v>
      </c>
      <c r="L376" s="44" t="s">
        <v>144</v>
      </c>
      <c r="M376" s="44">
        <v>200</v>
      </c>
      <c r="N376" s="611">
        <v>50</v>
      </c>
      <c r="O376" s="71">
        <v>200</v>
      </c>
      <c r="P376" s="44"/>
      <c r="Q376" s="48">
        <v>1.4</v>
      </c>
      <c r="R376" s="48">
        <f t="shared" si="66"/>
        <v>1.26</v>
      </c>
      <c r="S376" s="71"/>
      <c r="T376" s="49" t="s">
        <v>80</v>
      </c>
      <c r="U376" s="50" t="s">
        <v>147</v>
      </c>
      <c r="V376" s="51" t="s">
        <v>145</v>
      </c>
      <c r="W376" s="45">
        <v>46266</v>
      </c>
      <c r="X376" s="46"/>
      <c r="Y376" s="44">
        <v>1</v>
      </c>
      <c r="Z376" s="44">
        <v>1</v>
      </c>
      <c r="AA376" s="44" t="s">
        <v>55</v>
      </c>
      <c r="AB376" s="418" t="s">
        <v>242</v>
      </c>
    </row>
    <row r="377" spans="1:45" s="89" customFormat="1" x14ac:dyDescent="0.25">
      <c r="A377" s="36" t="s">
        <v>131</v>
      </c>
      <c r="B377" s="37">
        <v>100458</v>
      </c>
      <c r="C377" s="37">
        <v>5901812592453</v>
      </c>
      <c r="D377" s="261" t="s">
        <v>743</v>
      </c>
      <c r="E377" s="237">
        <v>78.970100000000002</v>
      </c>
      <c r="F377" s="187">
        <f t="shared" si="63"/>
        <v>97.133223000000001</v>
      </c>
      <c r="G377" s="546" t="s">
        <v>81</v>
      </c>
      <c r="H377" s="546" t="s">
        <v>81</v>
      </c>
      <c r="I377" s="44" t="s">
        <v>49</v>
      </c>
      <c r="J377" s="44" t="s">
        <v>50</v>
      </c>
      <c r="K377" s="44">
        <v>85168080</v>
      </c>
      <c r="L377" s="44" t="s">
        <v>144</v>
      </c>
      <c r="M377" s="44">
        <v>200</v>
      </c>
      <c r="N377" s="611">
        <v>50</v>
      </c>
      <c r="O377" s="71">
        <v>200</v>
      </c>
      <c r="P377" s="44"/>
      <c r="Q377" s="48">
        <v>1.6</v>
      </c>
      <c r="R377" s="48">
        <f t="shared" si="66"/>
        <v>1.4400000000000002</v>
      </c>
      <c r="S377" s="71"/>
      <c r="T377" s="49" t="s">
        <v>80</v>
      </c>
      <c r="U377" s="50" t="s">
        <v>147</v>
      </c>
      <c r="V377" s="51" t="s">
        <v>145</v>
      </c>
      <c r="W377" s="45">
        <v>46266</v>
      </c>
      <c r="X377" s="46"/>
      <c r="Y377" s="44">
        <v>1</v>
      </c>
      <c r="Z377" s="44">
        <v>1</v>
      </c>
      <c r="AA377" s="44" t="s">
        <v>55</v>
      </c>
      <c r="AB377" s="418" t="s">
        <v>242</v>
      </c>
    </row>
    <row r="378" spans="1:45" s="89" customFormat="1" x14ac:dyDescent="0.25">
      <c r="A378" s="36" t="s">
        <v>132</v>
      </c>
      <c r="B378" s="37">
        <v>100464</v>
      </c>
      <c r="C378" s="37">
        <v>5901812592460</v>
      </c>
      <c r="D378" s="261" t="s">
        <v>744</v>
      </c>
      <c r="E378" s="237">
        <v>88.404899999999998</v>
      </c>
      <c r="F378" s="187">
        <f t="shared" si="63"/>
        <v>108.738027</v>
      </c>
      <c r="G378" s="546" t="s">
        <v>81</v>
      </c>
      <c r="H378" s="546" t="s">
        <v>81</v>
      </c>
      <c r="I378" s="44" t="s">
        <v>49</v>
      </c>
      <c r="J378" s="44" t="s">
        <v>50</v>
      </c>
      <c r="K378" s="44">
        <v>85168080</v>
      </c>
      <c r="L378" s="44" t="s">
        <v>144</v>
      </c>
      <c r="M378" s="44">
        <v>200</v>
      </c>
      <c r="N378" s="611">
        <v>50</v>
      </c>
      <c r="O378" s="71">
        <v>200</v>
      </c>
      <c r="P378" s="44"/>
      <c r="Q378" s="48">
        <v>1.9</v>
      </c>
      <c r="R378" s="48">
        <f t="shared" si="66"/>
        <v>1.71</v>
      </c>
      <c r="S378" s="71"/>
      <c r="T378" s="49" t="s">
        <v>80</v>
      </c>
      <c r="U378" s="50" t="s">
        <v>147</v>
      </c>
      <c r="V378" s="51" t="s">
        <v>145</v>
      </c>
      <c r="W378" s="45">
        <v>46266</v>
      </c>
      <c r="X378" s="46"/>
      <c r="Y378" s="44">
        <v>1</v>
      </c>
      <c r="Z378" s="44">
        <v>1</v>
      </c>
      <c r="AA378" s="44" t="s">
        <v>55</v>
      </c>
      <c r="AB378" s="418" t="s">
        <v>242</v>
      </c>
    </row>
    <row r="379" spans="1:45" s="89" customFormat="1" x14ac:dyDescent="0.25">
      <c r="A379" s="36" t="s">
        <v>133</v>
      </c>
      <c r="B379" s="37">
        <v>100459</v>
      </c>
      <c r="C379" s="37">
        <v>5901812592477</v>
      </c>
      <c r="D379" s="261" t="s">
        <v>745</v>
      </c>
      <c r="E379" s="237">
        <v>102.1451</v>
      </c>
      <c r="F379" s="187">
        <f t="shared" si="63"/>
        <v>125.63847299999999</v>
      </c>
      <c r="G379" s="546" t="s">
        <v>81</v>
      </c>
      <c r="H379" s="546" t="s">
        <v>81</v>
      </c>
      <c r="I379" s="44" t="s">
        <v>49</v>
      </c>
      <c r="J379" s="44" t="s">
        <v>50</v>
      </c>
      <c r="K379" s="44">
        <v>85168080</v>
      </c>
      <c r="L379" s="44" t="s">
        <v>144</v>
      </c>
      <c r="M379" s="44">
        <v>250</v>
      </c>
      <c r="N379" s="611">
        <v>100</v>
      </c>
      <c r="O379" s="71">
        <v>250</v>
      </c>
      <c r="P379" s="44"/>
      <c r="Q379" s="48">
        <v>2.2000000000000002</v>
      </c>
      <c r="R379" s="48">
        <f t="shared" si="66"/>
        <v>1.9800000000000002</v>
      </c>
      <c r="S379" s="71"/>
      <c r="T379" s="49" t="s">
        <v>80</v>
      </c>
      <c r="U379" s="50" t="s">
        <v>147</v>
      </c>
      <c r="V379" s="51" t="s">
        <v>145</v>
      </c>
      <c r="W379" s="45">
        <v>46266</v>
      </c>
      <c r="X379" s="46"/>
      <c r="Y379" s="44">
        <v>1</v>
      </c>
      <c r="Z379" s="44">
        <v>1</v>
      </c>
      <c r="AA379" s="44" t="s">
        <v>55</v>
      </c>
      <c r="AB379" s="418" t="s">
        <v>242</v>
      </c>
    </row>
    <row r="380" spans="1:45" s="89" customFormat="1" x14ac:dyDescent="0.25">
      <c r="A380" s="36" t="s">
        <v>134</v>
      </c>
      <c r="B380" s="37">
        <v>100467</v>
      </c>
      <c r="C380" s="37">
        <v>5901812592484</v>
      </c>
      <c r="D380" s="261" t="s">
        <v>746</v>
      </c>
      <c r="E380" s="237">
        <v>109.00490000000001</v>
      </c>
      <c r="F380" s="187">
        <f t="shared" si="63"/>
        <v>134.07602700000001</v>
      </c>
      <c r="G380" s="546" t="s">
        <v>81</v>
      </c>
      <c r="H380" s="546" t="s">
        <v>81</v>
      </c>
      <c r="I380" s="44" t="s">
        <v>49</v>
      </c>
      <c r="J380" s="44" t="s">
        <v>50</v>
      </c>
      <c r="K380" s="44">
        <v>85168080</v>
      </c>
      <c r="L380" s="44" t="s">
        <v>144</v>
      </c>
      <c r="M380" s="44">
        <v>200</v>
      </c>
      <c r="N380" s="611">
        <v>100</v>
      </c>
      <c r="O380" s="71">
        <v>250</v>
      </c>
      <c r="P380" s="44"/>
      <c r="Q380" s="48">
        <v>2.4</v>
      </c>
      <c r="R380" s="48">
        <f t="shared" si="66"/>
        <v>2.16</v>
      </c>
      <c r="S380" s="71"/>
      <c r="T380" s="49" t="s">
        <v>80</v>
      </c>
      <c r="U380" s="50" t="s">
        <v>147</v>
      </c>
      <c r="V380" s="51" t="s">
        <v>145</v>
      </c>
      <c r="W380" s="45">
        <v>46266</v>
      </c>
      <c r="X380" s="46"/>
      <c r="Y380" s="44">
        <v>1</v>
      </c>
      <c r="Z380" s="44">
        <v>1</v>
      </c>
      <c r="AA380" s="44" t="s">
        <v>55</v>
      </c>
      <c r="AB380" s="418" t="s">
        <v>242</v>
      </c>
    </row>
    <row r="381" spans="1:45" s="89" customFormat="1" x14ac:dyDescent="0.25">
      <c r="A381" s="36" t="s">
        <v>135</v>
      </c>
      <c r="B381" s="37">
        <v>100461</v>
      </c>
      <c r="C381" s="37">
        <v>5901812592491</v>
      </c>
      <c r="D381" s="261" t="s">
        <v>747</v>
      </c>
      <c r="E381" s="237">
        <v>129.60490000000001</v>
      </c>
      <c r="F381" s="187">
        <f t="shared" si="63"/>
        <v>159.414027</v>
      </c>
      <c r="G381" s="546" t="s">
        <v>81</v>
      </c>
      <c r="H381" s="546" t="s">
        <v>81</v>
      </c>
      <c r="I381" s="44" t="s">
        <v>49</v>
      </c>
      <c r="J381" s="44" t="s">
        <v>50</v>
      </c>
      <c r="K381" s="44">
        <v>85168080</v>
      </c>
      <c r="L381" s="44" t="s">
        <v>144</v>
      </c>
      <c r="M381" s="44">
        <v>200</v>
      </c>
      <c r="N381" s="611">
        <v>100</v>
      </c>
      <c r="O381" s="71">
        <v>250</v>
      </c>
      <c r="P381" s="44"/>
      <c r="Q381" s="48">
        <v>2.6</v>
      </c>
      <c r="R381" s="48">
        <f t="shared" si="66"/>
        <v>2.3400000000000003</v>
      </c>
      <c r="S381" s="71"/>
      <c r="T381" s="49" t="s">
        <v>80</v>
      </c>
      <c r="U381" s="50" t="s">
        <v>147</v>
      </c>
      <c r="V381" s="51" t="s">
        <v>145</v>
      </c>
      <c r="W381" s="45">
        <v>46266</v>
      </c>
      <c r="X381" s="46"/>
      <c r="Y381" s="44">
        <v>1</v>
      </c>
      <c r="Z381" s="44">
        <v>1</v>
      </c>
      <c r="AA381" s="44" t="s">
        <v>55</v>
      </c>
      <c r="AB381" s="418" t="s">
        <v>242</v>
      </c>
    </row>
    <row r="382" spans="1:45" s="89" customFormat="1" x14ac:dyDescent="0.25">
      <c r="A382" s="36" t="s">
        <v>136</v>
      </c>
      <c r="B382" s="37">
        <v>100462</v>
      </c>
      <c r="C382" s="37">
        <v>5901812592507</v>
      </c>
      <c r="D382" s="261" t="s">
        <v>748</v>
      </c>
      <c r="E382" s="237">
        <v>135.62009999999998</v>
      </c>
      <c r="F382" s="187">
        <f t="shared" si="63"/>
        <v>166.81272299999998</v>
      </c>
      <c r="G382" s="546" t="s">
        <v>81</v>
      </c>
      <c r="H382" s="546" t="s">
        <v>81</v>
      </c>
      <c r="I382" s="44" t="s">
        <v>49</v>
      </c>
      <c r="J382" s="44" t="s">
        <v>50</v>
      </c>
      <c r="K382" s="44">
        <v>85168080</v>
      </c>
      <c r="L382" s="44" t="s">
        <v>144</v>
      </c>
      <c r="M382" s="44">
        <v>200</v>
      </c>
      <c r="N382" s="611">
        <v>100</v>
      </c>
      <c r="O382" s="71">
        <v>250</v>
      </c>
      <c r="P382" s="44"/>
      <c r="Q382" s="48">
        <v>2.4</v>
      </c>
      <c r="R382" s="48">
        <f t="shared" si="66"/>
        <v>2.16</v>
      </c>
      <c r="S382" s="71"/>
      <c r="T382" s="49" t="s">
        <v>80</v>
      </c>
      <c r="U382" s="50" t="s">
        <v>147</v>
      </c>
      <c r="V382" s="51" t="s">
        <v>145</v>
      </c>
      <c r="W382" s="45">
        <v>46266</v>
      </c>
      <c r="X382" s="46"/>
      <c r="Y382" s="44">
        <v>1</v>
      </c>
      <c r="Z382" s="44">
        <v>1</v>
      </c>
      <c r="AA382" s="44" t="s">
        <v>55</v>
      </c>
      <c r="AB382" s="418" t="s">
        <v>242</v>
      </c>
    </row>
    <row r="383" spans="1:45" s="89" customFormat="1" x14ac:dyDescent="0.25">
      <c r="A383" s="36" t="s">
        <v>137</v>
      </c>
      <c r="B383" s="37">
        <v>100470</v>
      </c>
      <c r="C383" s="37">
        <v>5901812592514</v>
      </c>
      <c r="D383" s="261" t="s">
        <v>749</v>
      </c>
      <c r="E383" s="237">
        <v>150</v>
      </c>
      <c r="F383" s="187">
        <f t="shared" si="63"/>
        <v>184.5</v>
      </c>
      <c r="G383" s="546" t="s">
        <v>81</v>
      </c>
      <c r="H383" s="546" t="s">
        <v>81</v>
      </c>
      <c r="I383" s="44" t="s">
        <v>49</v>
      </c>
      <c r="J383" s="44" t="s">
        <v>50</v>
      </c>
      <c r="K383" s="44">
        <v>85168080</v>
      </c>
      <c r="L383" s="44" t="s">
        <v>144</v>
      </c>
      <c r="M383" s="44">
        <v>200</v>
      </c>
      <c r="N383" s="611">
        <v>100</v>
      </c>
      <c r="O383" s="71">
        <v>250</v>
      </c>
      <c r="P383" s="44"/>
      <c r="Q383" s="48">
        <v>2.6</v>
      </c>
      <c r="R383" s="48">
        <f t="shared" si="66"/>
        <v>2.3400000000000003</v>
      </c>
      <c r="S383" s="71"/>
      <c r="T383" s="49" t="s">
        <v>80</v>
      </c>
      <c r="U383" s="50" t="s">
        <v>147</v>
      </c>
      <c r="V383" s="51" t="s">
        <v>145</v>
      </c>
      <c r="W383" s="45">
        <v>46266</v>
      </c>
      <c r="X383" s="46"/>
      <c r="Y383" s="44">
        <v>1</v>
      </c>
      <c r="Z383" s="44">
        <v>1</v>
      </c>
      <c r="AA383" s="44" t="s">
        <v>55</v>
      </c>
      <c r="AB383" s="418" t="s">
        <v>242</v>
      </c>
    </row>
    <row r="384" spans="1:45" s="89" customFormat="1" x14ac:dyDescent="0.25">
      <c r="A384" s="36" t="s">
        <v>138</v>
      </c>
      <c r="B384" s="37">
        <v>100468</v>
      </c>
      <c r="C384" s="37">
        <v>5901812592521</v>
      </c>
      <c r="D384" s="261" t="s">
        <v>750</v>
      </c>
      <c r="E384" s="237">
        <v>155.35490000000001</v>
      </c>
      <c r="F384" s="187">
        <f t="shared" si="63"/>
        <v>191.08652700000002</v>
      </c>
      <c r="G384" s="546" t="s">
        <v>81</v>
      </c>
      <c r="H384" s="546" t="s">
        <v>81</v>
      </c>
      <c r="I384" s="44" t="s">
        <v>49</v>
      </c>
      <c r="J384" s="44" t="s">
        <v>50</v>
      </c>
      <c r="K384" s="44">
        <v>85168080</v>
      </c>
      <c r="L384" s="44" t="s">
        <v>144</v>
      </c>
      <c r="M384" s="44">
        <v>200</v>
      </c>
      <c r="N384" s="611">
        <v>100</v>
      </c>
      <c r="O384" s="71">
        <v>250</v>
      </c>
      <c r="P384" s="44"/>
      <c r="Q384" s="48">
        <v>2.8</v>
      </c>
      <c r="R384" s="48">
        <f t="shared" si="66"/>
        <v>2.52</v>
      </c>
      <c r="S384" s="71"/>
      <c r="T384" s="49" t="s">
        <v>80</v>
      </c>
      <c r="U384" s="50" t="s">
        <v>147</v>
      </c>
      <c r="V384" s="51" t="s">
        <v>145</v>
      </c>
      <c r="W384" s="45">
        <v>46266</v>
      </c>
      <c r="X384" s="46"/>
      <c r="Y384" s="44">
        <v>1</v>
      </c>
      <c r="Z384" s="44">
        <v>1</v>
      </c>
      <c r="AA384" s="44" t="s">
        <v>55</v>
      </c>
      <c r="AB384" s="418" t="s">
        <v>242</v>
      </c>
    </row>
    <row r="385" spans="1:45" s="89" customFormat="1" x14ac:dyDescent="0.25">
      <c r="A385" s="36" t="s">
        <v>139</v>
      </c>
      <c r="B385" s="37">
        <v>100463</v>
      </c>
      <c r="C385" s="37">
        <v>5901812592538</v>
      </c>
      <c r="D385" s="261" t="s">
        <v>751</v>
      </c>
      <c r="E385" s="237">
        <v>179.39509999999999</v>
      </c>
      <c r="F385" s="187">
        <f t="shared" si="63"/>
        <v>220.65597299999999</v>
      </c>
      <c r="G385" s="546" t="s">
        <v>81</v>
      </c>
      <c r="H385" s="546" t="s">
        <v>81</v>
      </c>
      <c r="I385" s="44" t="s">
        <v>49</v>
      </c>
      <c r="J385" s="44" t="s">
        <v>50</v>
      </c>
      <c r="K385" s="44">
        <v>85168080</v>
      </c>
      <c r="L385" s="44" t="s">
        <v>144</v>
      </c>
      <c r="M385" s="44">
        <v>200</v>
      </c>
      <c r="N385" s="611">
        <v>100</v>
      </c>
      <c r="O385" s="71">
        <v>250</v>
      </c>
      <c r="P385" s="44"/>
      <c r="Q385" s="48">
        <v>3.1</v>
      </c>
      <c r="R385" s="48">
        <f t="shared" si="66"/>
        <v>2.79</v>
      </c>
      <c r="S385" s="71"/>
      <c r="T385" s="49" t="s">
        <v>80</v>
      </c>
      <c r="U385" s="50" t="s">
        <v>147</v>
      </c>
      <c r="V385" s="51" t="s">
        <v>145</v>
      </c>
      <c r="W385" s="45">
        <v>46266</v>
      </c>
      <c r="X385" s="46"/>
      <c r="Y385" s="44">
        <v>1</v>
      </c>
      <c r="Z385" s="44">
        <v>1</v>
      </c>
      <c r="AA385" s="44" t="s">
        <v>55</v>
      </c>
      <c r="AB385" s="418" t="s">
        <v>242</v>
      </c>
    </row>
    <row r="386" spans="1:45" s="89" customFormat="1" x14ac:dyDescent="0.25">
      <c r="A386" s="36" t="s">
        <v>140</v>
      </c>
      <c r="B386" s="37">
        <v>100448</v>
      </c>
      <c r="C386" s="37">
        <v>5901812592545</v>
      </c>
      <c r="D386" s="261" t="s">
        <v>752</v>
      </c>
      <c r="E386" s="237">
        <v>193.97990000000001</v>
      </c>
      <c r="F386" s="187">
        <f t="shared" si="63"/>
        <v>238.59527700000001</v>
      </c>
      <c r="G386" s="546" t="s">
        <v>81</v>
      </c>
      <c r="H386" s="546" t="s">
        <v>81</v>
      </c>
      <c r="I386" s="44" t="s">
        <v>49</v>
      </c>
      <c r="J386" s="44" t="s">
        <v>50</v>
      </c>
      <c r="K386" s="44">
        <v>85168080</v>
      </c>
      <c r="L386" s="44" t="s">
        <v>144</v>
      </c>
      <c r="M386" s="44">
        <v>200</v>
      </c>
      <c r="N386" s="611">
        <v>100</v>
      </c>
      <c r="O386" s="71">
        <v>250</v>
      </c>
      <c r="P386" s="44"/>
      <c r="Q386" s="48">
        <v>3.6</v>
      </c>
      <c r="R386" s="48">
        <f t="shared" si="66"/>
        <v>3.24</v>
      </c>
      <c r="S386" s="71"/>
      <c r="T386" s="49" t="s">
        <v>80</v>
      </c>
      <c r="U386" s="50" t="s">
        <v>147</v>
      </c>
      <c r="V386" s="51" t="s">
        <v>145</v>
      </c>
      <c r="W386" s="45">
        <v>46266</v>
      </c>
      <c r="X386" s="46"/>
      <c r="Y386" s="44">
        <v>1</v>
      </c>
      <c r="Z386" s="44">
        <v>1</v>
      </c>
      <c r="AA386" s="44" t="s">
        <v>55</v>
      </c>
      <c r="AB386" s="418" t="s">
        <v>242</v>
      </c>
    </row>
    <row r="387" spans="1:45" s="89" customFormat="1" x14ac:dyDescent="0.25">
      <c r="A387" s="36" t="s">
        <v>141</v>
      </c>
      <c r="B387" s="37">
        <v>100469</v>
      </c>
      <c r="C387" s="37">
        <v>5901812592552</v>
      </c>
      <c r="D387" s="261" t="s">
        <v>753</v>
      </c>
      <c r="E387" s="237">
        <v>247.20000000000002</v>
      </c>
      <c r="F387" s="187">
        <f t="shared" si="63"/>
        <v>304.05600000000004</v>
      </c>
      <c r="G387" s="546" t="s">
        <v>81</v>
      </c>
      <c r="H387" s="546" t="s">
        <v>81</v>
      </c>
      <c r="I387" s="44" t="s">
        <v>49</v>
      </c>
      <c r="J387" s="44" t="s">
        <v>50</v>
      </c>
      <c r="K387" s="44">
        <v>85168080</v>
      </c>
      <c r="L387" s="44" t="s">
        <v>144</v>
      </c>
      <c r="M387" s="44">
        <v>200</v>
      </c>
      <c r="N387" s="611">
        <v>100</v>
      </c>
      <c r="O387" s="71">
        <v>250</v>
      </c>
      <c r="P387" s="44"/>
      <c r="Q387" s="48">
        <v>3.85</v>
      </c>
      <c r="R387" s="48">
        <f t="shared" si="66"/>
        <v>3.4650000000000003</v>
      </c>
      <c r="S387" s="71"/>
      <c r="T387" s="49" t="s">
        <v>80</v>
      </c>
      <c r="U387" s="50" t="s">
        <v>147</v>
      </c>
      <c r="V387" s="51" t="s">
        <v>145</v>
      </c>
      <c r="W387" s="45">
        <v>46266</v>
      </c>
      <c r="X387" s="46"/>
      <c r="Y387" s="44">
        <v>1</v>
      </c>
      <c r="Z387" s="44">
        <v>1</v>
      </c>
      <c r="AA387" s="44" t="s">
        <v>55</v>
      </c>
      <c r="AB387" s="418" t="s">
        <v>242</v>
      </c>
    </row>
    <row r="388" spans="1:45" s="89" customFormat="1" ht="14.4" thickBot="1" x14ac:dyDescent="0.3">
      <c r="A388" s="36" t="s">
        <v>142</v>
      </c>
      <c r="B388" s="37">
        <v>100466</v>
      </c>
      <c r="C388" s="37">
        <v>5901812592569</v>
      </c>
      <c r="D388" s="261" t="s">
        <v>754</v>
      </c>
      <c r="E388" s="238">
        <v>277.24510000000004</v>
      </c>
      <c r="F388" s="187">
        <f t="shared" si="63"/>
        <v>341.01147300000002</v>
      </c>
      <c r="G388" s="546" t="s">
        <v>81</v>
      </c>
      <c r="H388" s="546" t="s">
        <v>81</v>
      </c>
      <c r="I388" s="44" t="s">
        <v>49</v>
      </c>
      <c r="J388" s="44" t="s">
        <v>50</v>
      </c>
      <c r="K388" s="44">
        <v>85168080</v>
      </c>
      <c r="L388" s="44" t="s">
        <v>144</v>
      </c>
      <c r="M388" s="44">
        <v>200</v>
      </c>
      <c r="N388" s="611">
        <v>100</v>
      </c>
      <c r="O388" s="71">
        <v>250</v>
      </c>
      <c r="P388" s="44"/>
      <c r="Q388" s="48">
        <v>4.8</v>
      </c>
      <c r="R388" s="48">
        <f t="shared" si="66"/>
        <v>4.32</v>
      </c>
      <c r="S388" s="71"/>
      <c r="T388" s="49" t="s">
        <v>80</v>
      </c>
      <c r="U388" s="50" t="s">
        <v>147</v>
      </c>
      <c r="V388" s="51" t="s">
        <v>145</v>
      </c>
      <c r="W388" s="45">
        <v>46266</v>
      </c>
      <c r="X388" s="46"/>
      <c r="Y388" s="44">
        <v>1</v>
      </c>
      <c r="Z388" s="44">
        <v>1</v>
      </c>
      <c r="AA388" s="44" t="s">
        <v>55</v>
      </c>
      <c r="AB388" s="418" t="s">
        <v>242</v>
      </c>
    </row>
    <row r="389" spans="1:45" s="156" customFormat="1" ht="16.2" thickBot="1" x14ac:dyDescent="0.3">
      <c r="A389" s="157"/>
      <c r="B389" s="1339"/>
      <c r="C389" s="158"/>
      <c r="D389" s="1362" t="s">
        <v>755</v>
      </c>
      <c r="E389" s="1536"/>
      <c r="F389" s="276"/>
      <c r="G389" s="979"/>
      <c r="H389" s="976"/>
      <c r="I389" s="159"/>
      <c r="J389" s="159"/>
      <c r="K389" s="159"/>
      <c r="L389" s="159"/>
      <c r="M389" s="160"/>
      <c r="N389" s="604"/>
      <c r="O389" s="604"/>
      <c r="P389" s="160"/>
      <c r="Q389" s="161"/>
      <c r="R389" s="161"/>
      <c r="S389" s="160"/>
      <c r="T389" s="160"/>
      <c r="U389" s="162"/>
      <c r="V389" s="163"/>
      <c r="W389" s="164"/>
      <c r="X389" s="164"/>
      <c r="Y389" s="160"/>
      <c r="Z389" s="160"/>
      <c r="AA389" s="160"/>
      <c r="AB389" s="424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  <c r="AR389" s="73"/>
      <c r="AS389" s="73"/>
    </row>
    <row r="390" spans="1:45" s="91" customFormat="1" x14ac:dyDescent="0.25">
      <c r="A390" s="241" t="s">
        <v>319</v>
      </c>
      <c r="B390" s="39">
        <v>100835</v>
      </c>
      <c r="C390" s="367">
        <v>5904302015456</v>
      </c>
      <c r="D390" s="241" t="s">
        <v>799</v>
      </c>
      <c r="E390" s="1653">
        <v>100</v>
      </c>
      <c r="F390" s="187">
        <f t="shared" si="63"/>
        <v>123</v>
      </c>
      <c r="G390" s="981" t="s">
        <v>148</v>
      </c>
      <c r="H390" s="982">
        <v>0.32</v>
      </c>
      <c r="I390" s="55" t="s">
        <v>49</v>
      </c>
      <c r="J390" s="55" t="s">
        <v>50</v>
      </c>
      <c r="K390" s="55">
        <v>85162950</v>
      </c>
      <c r="L390" s="55" t="s">
        <v>144</v>
      </c>
      <c r="M390" s="55"/>
      <c r="N390" s="61"/>
      <c r="O390" s="61"/>
      <c r="P390" s="55"/>
      <c r="Q390" s="56"/>
      <c r="R390" s="56"/>
      <c r="S390" s="592"/>
      <c r="T390" s="57"/>
      <c r="U390" s="81" t="s">
        <v>53</v>
      </c>
      <c r="V390" s="1" t="s">
        <v>149</v>
      </c>
      <c r="W390" s="302">
        <v>46266</v>
      </c>
      <c r="X390" s="448"/>
      <c r="Y390" s="55">
        <v>1</v>
      </c>
      <c r="Z390" s="55">
        <v>1</v>
      </c>
      <c r="AA390" s="55" t="s">
        <v>55</v>
      </c>
      <c r="AB390" s="542" t="s">
        <v>242</v>
      </c>
    </row>
    <row r="391" spans="1:45" s="91" customFormat="1" x14ac:dyDescent="0.25">
      <c r="A391" s="74" t="s">
        <v>320</v>
      </c>
      <c r="B391" s="3">
        <v>100836</v>
      </c>
      <c r="C391" s="234">
        <v>5904302015289</v>
      </c>
      <c r="D391" s="74" t="s">
        <v>800</v>
      </c>
      <c r="E391" s="1654">
        <v>105.26315789473685</v>
      </c>
      <c r="F391" s="187">
        <f t="shared" si="63"/>
        <v>129.47368421052633</v>
      </c>
      <c r="G391" s="983" t="s">
        <v>148</v>
      </c>
      <c r="H391" s="984">
        <v>0.32</v>
      </c>
      <c r="I391" s="12" t="s">
        <v>49</v>
      </c>
      <c r="J391" s="12" t="s">
        <v>50</v>
      </c>
      <c r="K391" s="12">
        <v>85162950</v>
      </c>
      <c r="L391" s="12" t="s">
        <v>144</v>
      </c>
      <c r="M391" s="12">
        <v>750</v>
      </c>
      <c r="N391" s="7">
        <v>400</v>
      </c>
      <c r="O391" s="7">
        <v>60</v>
      </c>
      <c r="P391" s="12"/>
      <c r="Q391" s="13">
        <v>7.2</v>
      </c>
      <c r="R391" s="13">
        <f>Q391*0.9</f>
        <v>6.48</v>
      </c>
      <c r="S391" s="593"/>
      <c r="T391" s="14"/>
      <c r="U391" s="79" t="s">
        <v>53</v>
      </c>
      <c r="V391" s="17" t="s">
        <v>149</v>
      </c>
      <c r="W391" s="18">
        <v>46266</v>
      </c>
      <c r="X391" s="19"/>
      <c r="Y391" s="12">
        <v>1</v>
      </c>
      <c r="Z391" s="12">
        <v>1</v>
      </c>
      <c r="AA391" s="12" t="s">
        <v>55</v>
      </c>
      <c r="AB391" s="543" t="s">
        <v>242</v>
      </c>
    </row>
    <row r="392" spans="1:45" s="91" customFormat="1" ht="14.4" thickBot="1" x14ac:dyDescent="0.3">
      <c r="A392" s="74" t="s">
        <v>321</v>
      </c>
      <c r="B392" s="3">
        <v>100837</v>
      </c>
      <c r="C392" s="234">
        <v>5904302015463</v>
      </c>
      <c r="D392" s="74" t="s">
        <v>801</v>
      </c>
      <c r="E392" s="1654">
        <v>115.78947368421053</v>
      </c>
      <c r="F392" s="187">
        <f t="shared" si="63"/>
        <v>142.42105263157896</v>
      </c>
      <c r="G392" s="983" t="s">
        <v>148</v>
      </c>
      <c r="H392" s="984">
        <v>0.32</v>
      </c>
      <c r="I392" s="12" t="s">
        <v>49</v>
      </c>
      <c r="J392" s="12" t="s">
        <v>50</v>
      </c>
      <c r="K392" s="12">
        <v>85162950</v>
      </c>
      <c r="L392" s="12" t="s">
        <v>144</v>
      </c>
      <c r="M392" s="12">
        <v>750</v>
      </c>
      <c r="N392" s="7">
        <v>400</v>
      </c>
      <c r="O392" s="7">
        <v>60</v>
      </c>
      <c r="P392" s="12"/>
      <c r="Q392" s="13">
        <v>7.6</v>
      </c>
      <c r="R392" s="13">
        <f>Q392*0.9</f>
        <v>6.84</v>
      </c>
      <c r="S392" s="593"/>
      <c r="T392" s="14"/>
      <c r="U392" s="79" t="s">
        <v>53</v>
      </c>
      <c r="V392" s="17" t="s">
        <v>149</v>
      </c>
      <c r="W392" s="18">
        <v>46266</v>
      </c>
      <c r="X392" s="19"/>
      <c r="Y392" s="12">
        <v>1</v>
      </c>
      <c r="Z392" s="12">
        <v>1</v>
      </c>
      <c r="AA392" s="12" t="s">
        <v>55</v>
      </c>
      <c r="AB392" s="543" t="s">
        <v>242</v>
      </c>
    </row>
    <row r="393" spans="1:45" s="91" customFormat="1" ht="14.4" thickBot="1" x14ac:dyDescent="0.3">
      <c r="A393" s="157"/>
      <c r="B393" s="157"/>
      <c r="C393" s="157"/>
      <c r="D393" s="157"/>
      <c r="E393" s="157"/>
      <c r="F393" s="157"/>
      <c r="G393" s="1396"/>
      <c r="H393" s="976"/>
      <c r="I393" s="159"/>
      <c r="J393" s="159"/>
      <c r="K393" s="159"/>
      <c r="L393" s="159"/>
      <c r="M393" s="160"/>
      <c r="N393" s="160"/>
      <c r="O393" s="160"/>
      <c r="P393" s="160"/>
      <c r="Q393" s="161"/>
      <c r="R393" s="161"/>
      <c r="S393" s="160"/>
      <c r="T393" s="160"/>
      <c r="U393" s="162"/>
      <c r="V393" s="163"/>
      <c r="W393" s="164"/>
      <c r="X393" s="164"/>
      <c r="Y393" s="160"/>
      <c r="Z393" s="160"/>
      <c r="AA393" s="160"/>
      <c r="AB393" s="424"/>
    </row>
    <row r="394" spans="1:45" s="91" customFormat="1" x14ac:dyDescent="0.25">
      <c r="A394" s="2" t="s">
        <v>850</v>
      </c>
      <c r="B394" s="17">
        <v>100830</v>
      </c>
      <c r="C394" s="3">
        <v>5901812595775</v>
      </c>
      <c r="D394" s="74" t="s">
        <v>851</v>
      </c>
      <c r="E394" s="1654">
        <v>100</v>
      </c>
      <c r="F394" s="1365">
        <f>E394*1.23</f>
        <v>123</v>
      </c>
      <c r="G394" s="981" t="s">
        <v>148</v>
      </c>
      <c r="H394" s="914">
        <v>0.32</v>
      </c>
      <c r="I394" s="12" t="s">
        <v>49</v>
      </c>
      <c r="J394" s="12" t="s">
        <v>50</v>
      </c>
      <c r="K394" s="12">
        <v>85162950</v>
      </c>
      <c r="L394" s="12" t="s">
        <v>144</v>
      </c>
      <c r="M394" s="12">
        <v>100</v>
      </c>
      <c r="N394" s="12">
        <v>450</v>
      </c>
      <c r="O394" s="12">
        <v>400</v>
      </c>
      <c r="P394" s="12"/>
      <c r="Q394" s="13">
        <v>3.2</v>
      </c>
      <c r="R394" s="13">
        <f>Q394*0.9</f>
        <v>2.8800000000000003</v>
      </c>
      <c r="S394" s="7"/>
      <c r="T394" s="14"/>
      <c r="U394" s="14" t="s">
        <v>53</v>
      </c>
      <c r="V394" s="17" t="s">
        <v>149</v>
      </c>
      <c r="W394" s="18">
        <v>46266</v>
      </c>
      <c r="X394" s="19"/>
      <c r="Y394" s="12">
        <v>1</v>
      </c>
      <c r="Z394" s="12">
        <v>1</v>
      </c>
      <c r="AA394" s="12" t="s">
        <v>55</v>
      </c>
      <c r="AB394" s="414" t="s">
        <v>242</v>
      </c>
    </row>
    <row r="395" spans="1:45" s="91" customFormat="1" x14ac:dyDescent="0.25">
      <c r="A395" s="2" t="s">
        <v>806</v>
      </c>
      <c r="B395" s="17">
        <v>100831</v>
      </c>
      <c r="C395" s="3">
        <v>5901812595782</v>
      </c>
      <c r="D395" s="74" t="s">
        <v>807</v>
      </c>
      <c r="E395" s="1654">
        <v>110.52631578947368</v>
      </c>
      <c r="F395" s="1365">
        <f t="shared" ref="F395:F398" si="67">E395*1.23</f>
        <v>135.94736842105263</v>
      </c>
      <c r="G395" s="983" t="s">
        <v>148</v>
      </c>
      <c r="H395" s="914">
        <v>0.32</v>
      </c>
      <c r="I395" s="12" t="s">
        <v>49</v>
      </c>
      <c r="J395" s="12" t="s">
        <v>50</v>
      </c>
      <c r="K395" s="12">
        <v>85162950</v>
      </c>
      <c r="L395" s="12" t="s">
        <v>144</v>
      </c>
      <c r="M395" s="12">
        <v>100</v>
      </c>
      <c r="N395" s="12">
        <v>450</v>
      </c>
      <c r="O395" s="12">
        <v>490</v>
      </c>
      <c r="P395" s="12"/>
      <c r="Q395" s="13">
        <v>3.8</v>
      </c>
      <c r="R395" s="13">
        <f>Q395*0.9</f>
        <v>3.42</v>
      </c>
      <c r="S395" s="7"/>
      <c r="T395" s="14"/>
      <c r="U395" s="14" t="s">
        <v>53</v>
      </c>
      <c r="V395" s="17" t="s">
        <v>149</v>
      </c>
      <c r="W395" s="18">
        <v>46266</v>
      </c>
      <c r="X395" s="19"/>
      <c r="Y395" s="12">
        <v>1</v>
      </c>
      <c r="Z395" s="12">
        <v>1</v>
      </c>
      <c r="AA395" s="12" t="s">
        <v>55</v>
      </c>
      <c r="AB395" s="414" t="s">
        <v>242</v>
      </c>
    </row>
    <row r="396" spans="1:45" s="91" customFormat="1" x14ac:dyDescent="0.25">
      <c r="A396" s="2" t="s">
        <v>808</v>
      </c>
      <c r="B396" s="17">
        <v>100832</v>
      </c>
      <c r="C396" s="3">
        <v>5901812595799</v>
      </c>
      <c r="D396" s="74" t="s">
        <v>809</v>
      </c>
      <c r="E396" s="1654">
        <v>126.31578947368422</v>
      </c>
      <c r="F396" s="1365">
        <f t="shared" si="67"/>
        <v>155.36842105263159</v>
      </c>
      <c r="G396" s="983" t="s">
        <v>148</v>
      </c>
      <c r="H396" s="914">
        <v>0.32</v>
      </c>
      <c r="I396" s="12" t="s">
        <v>49</v>
      </c>
      <c r="J396" s="12" t="s">
        <v>50</v>
      </c>
      <c r="K396" s="12">
        <v>85162950</v>
      </c>
      <c r="L396" s="12" t="s">
        <v>144</v>
      </c>
      <c r="M396" s="12">
        <v>100</v>
      </c>
      <c r="N396" s="12">
        <v>450</v>
      </c>
      <c r="O396" s="12">
        <v>600</v>
      </c>
      <c r="P396" s="12"/>
      <c r="Q396" s="13">
        <v>4.3</v>
      </c>
      <c r="R396" s="13">
        <f>Q396*0.9</f>
        <v>3.87</v>
      </c>
      <c r="S396" s="7"/>
      <c r="T396" s="14"/>
      <c r="U396" s="14" t="s">
        <v>53</v>
      </c>
      <c r="V396" s="17" t="s">
        <v>149</v>
      </c>
      <c r="W396" s="18">
        <v>46266</v>
      </c>
      <c r="X396" s="19"/>
      <c r="Y396" s="12">
        <v>1</v>
      </c>
      <c r="Z396" s="12">
        <v>1</v>
      </c>
      <c r="AA396" s="12" t="s">
        <v>55</v>
      </c>
      <c r="AB396" s="414" t="s">
        <v>242</v>
      </c>
    </row>
    <row r="397" spans="1:45" s="91" customFormat="1" x14ac:dyDescent="0.25">
      <c r="A397" s="2" t="s">
        <v>810</v>
      </c>
      <c r="B397" s="17">
        <v>100833</v>
      </c>
      <c r="C397" s="3">
        <v>5901812595805</v>
      </c>
      <c r="D397" s="74" t="s">
        <v>811</v>
      </c>
      <c r="E397" s="1654">
        <v>131.57894736842107</v>
      </c>
      <c r="F397" s="1365">
        <f t="shared" si="67"/>
        <v>161.84210526315792</v>
      </c>
      <c r="G397" s="983" t="s">
        <v>148</v>
      </c>
      <c r="H397" s="914">
        <v>0.32</v>
      </c>
      <c r="I397" s="12" t="s">
        <v>49</v>
      </c>
      <c r="J397" s="12" t="s">
        <v>50</v>
      </c>
      <c r="K397" s="12">
        <v>85162950</v>
      </c>
      <c r="L397" s="12" t="s">
        <v>144</v>
      </c>
      <c r="M397" s="12">
        <v>100</v>
      </c>
      <c r="N397" s="12">
        <v>450</v>
      </c>
      <c r="O397" s="12">
        <v>740</v>
      </c>
      <c r="P397" s="12"/>
      <c r="Q397" s="13">
        <v>5.2</v>
      </c>
      <c r="R397" s="13">
        <f>Q397*0.9</f>
        <v>4.6800000000000006</v>
      </c>
      <c r="S397" s="7"/>
      <c r="T397" s="14"/>
      <c r="U397" s="14" t="s">
        <v>53</v>
      </c>
      <c r="V397" s="17" t="s">
        <v>149</v>
      </c>
      <c r="W397" s="18">
        <v>46266</v>
      </c>
      <c r="X397" s="19"/>
      <c r="Y397" s="12">
        <v>1</v>
      </c>
      <c r="Z397" s="12">
        <v>1</v>
      </c>
      <c r="AA397" s="12" t="s">
        <v>55</v>
      </c>
      <c r="AB397" s="414" t="s">
        <v>242</v>
      </c>
    </row>
    <row r="398" spans="1:45" s="91" customFormat="1" ht="14.4" thickBot="1" x14ac:dyDescent="0.3">
      <c r="A398" s="2" t="s">
        <v>812</v>
      </c>
      <c r="B398" s="17">
        <v>100834</v>
      </c>
      <c r="C398" s="3">
        <v>5901812595812</v>
      </c>
      <c r="D398" s="74" t="s">
        <v>813</v>
      </c>
      <c r="E398" s="1655">
        <v>147.36842105263159</v>
      </c>
      <c r="F398" s="1365">
        <f t="shared" si="67"/>
        <v>181.26315789473685</v>
      </c>
      <c r="G398" s="985" t="s">
        <v>148</v>
      </c>
      <c r="H398" s="914">
        <v>0.32</v>
      </c>
      <c r="I398" s="12" t="s">
        <v>49</v>
      </c>
      <c r="J398" s="12" t="s">
        <v>50</v>
      </c>
      <c r="K398" s="12">
        <v>85162950</v>
      </c>
      <c r="L398" s="12" t="s">
        <v>144</v>
      </c>
      <c r="M398" s="12">
        <v>100</v>
      </c>
      <c r="N398" s="12">
        <v>450</v>
      </c>
      <c r="O398" s="12">
        <v>890</v>
      </c>
      <c r="P398" s="12"/>
      <c r="Q398" s="13">
        <v>6.1</v>
      </c>
      <c r="R398" s="13">
        <f>Q398*0.9</f>
        <v>5.49</v>
      </c>
      <c r="S398" s="7"/>
      <c r="T398" s="14"/>
      <c r="U398" s="14" t="s">
        <v>53</v>
      </c>
      <c r="V398" s="17" t="s">
        <v>149</v>
      </c>
      <c r="W398" s="18">
        <v>46266</v>
      </c>
      <c r="X398" s="19"/>
      <c r="Y398" s="12">
        <v>1</v>
      </c>
      <c r="Z398" s="12">
        <v>1</v>
      </c>
      <c r="AA398" s="12" t="s">
        <v>55</v>
      </c>
      <c r="AB398" s="414" t="s">
        <v>242</v>
      </c>
    </row>
    <row r="399" spans="1:45" s="173" customFormat="1" ht="16.2" thickBot="1" x14ac:dyDescent="0.3">
      <c r="A399" s="477"/>
      <c r="B399" s="1342"/>
      <c r="C399" s="478"/>
      <c r="D399" s="1360" t="s">
        <v>756</v>
      </c>
      <c r="E399" s="654"/>
      <c r="F399" s="276"/>
      <c r="G399" s="979"/>
      <c r="H399" s="192"/>
      <c r="I399" s="479"/>
      <c r="J399" s="479"/>
      <c r="K399" s="479"/>
      <c r="L399" s="479"/>
      <c r="M399" s="291"/>
      <c r="N399" s="612"/>
      <c r="O399" s="612"/>
      <c r="P399" s="291"/>
      <c r="Q399" s="480"/>
      <c r="R399" s="480"/>
      <c r="S399" s="291"/>
      <c r="T399" s="291"/>
      <c r="U399" s="481"/>
      <c r="V399" s="482"/>
      <c r="W399" s="197"/>
      <c r="X399" s="197"/>
      <c r="Y399" s="291"/>
      <c r="Z399" s="291"/>
      <c r="AA399" s="291"/>
      <c r="AB399" s="425"/>
      <c r="AC399" s="91"/>
      <c r="AD399" s="91"/>
      <c r="AE399" s="91"/>
      <c r="AF399" s="91"/>
      <c r="AG399" s="91"/>
      <c r="AH399" s="91"/>
      <c r="AI399" s="91"/>
      <c r="AJ399" s="91"/>
      <c r="AK399" s="91"/>
      <c r="AL399" s="91"/>
      <c r="AM399" s="91"/>
      <c r="AN399" s="91"/>
      <c r="AO399" s="91"/>
      <c r="AP399" s="91"/>
      <c r="AQ399" s="91"/>
      <c r="AR399" s="91"/>
      <c r="AS399" s="91"/>
    </row>
    <row r="400" spans="1:45" s="656" customFormat="1" x14ac:dyDescent="0.25">
      <c r="A400" s="241" t="s">
        <v>322</v>
      </c>
      <c r="B400" s="39">
        <v>100839</v>
      </c>
      <c r="C400" s="39">
        <v>5901812596796</v>
      </c>
      <c r="D400" s="244" t="s">
        <v>802</v>
      </c>
      <c r="E400" s="1692">
        <v>155.78947368421052</v>
      </c>
      <c r="F400" s="187">
        <f t="shared" si="63"/>
        <v>191.62105263157895</v>
      </c>
      <c r="G400" s="981" t="s">
        <v>148</v>
      </c>
      <c r="H400" s="986">
        <v>0.32</v>
      </c>
      <c r="I400" s="55" t="s">
        <v>49</v>
      </c>
      <c r="J400" s="55" t="s">
        <v>50</v>
      </c>
      <c r="K400" s="55">
        <v>85162950</v>
      </c>
      <c r="L400" s="55" t="s">
        <v>144</v>
      </c>
      <c r="M400" s="55">
        <v>530</v>
      </c>
      <c r="N400" s="61">
        <v>450</v>
      </c>
      <c r="O400" s="61">
        <v>90</v>
      </c>
      <c r="P400" s="353"/>
      <c r="Q400" s="56">
        <v>4.0999999999999996</v>
      </c>
      <c r="R400" s="56">
        <v>3.69</v>
      </c>
      <c r="S400" s="529"/>
      <c r="T400" s="57"/>
      <c r="U400" s="537" t="s">
        <v>53</v>
      </c>
      <c r="V400" s="1" t="s">
        <v>149</v>
      </c>
      <c r="W400" s="302">
        <v>46266</v>
      </c>
      <c r="X400" s="655"/>
      <c r="Y400" s="55">
        <v>1</v>
      </c>
      <c r="Z400" s="55">
        <v>1</v>
      </c>
      <c r="AA400" s="55" t="s">
        <v>55</v>
      </c>
      <c r="AB400" s="542" t="s">
        <v>242</v>
      </c>
      <c r="AC400" s="91"/>
      <c r="AD400" s="91"/>
      <c r="AE400" s="91"/>
      <c r="AF400" s="91"/>
      <c r="AG400" s="91"/>
      <c r="AH400" s="91"/>
      <c r="AI400" s="91"/>
      <c r="AJ400" s="91"/>
      <c r="AK400" s="91"/>
    </row>
    <row r="401" spans="1:86" s="91" customFormat="1" x14ac:dyDescent="0.25">
      <c r="A401" s="74" t="s">
        <v>323</v>
      </c>
      <c r="B401" s="3">
        <v>100840</v>
      </c>
      <c r="C401" s="3">
        <v>5901812596161</v>
      </c>
      <c r="D401" s="359" t="s">
        <v>803</v>
      </c>
      <c r="E401" s="1657">
        <v>168.42105263157896</v>
      </c>
      <c r="F401" s="187">
        <f t="shared" si="63"/>
        <v>207.15789473684211</v>
      </c>
      <c r="G401" s="983" t="s">
        <v>148</v>
      </c>
      <c r="H401" s="987">
        <v>0.32</v>
      </c>
      <c r="I401" s="12" t="s">
        <v>49</v>
      </c>
      <c r="J401" s="12" t="s">
        <v>50</v>
      </c>
      <c r="K401" s="12">
        <v>85162950</v>
      </c>
      <c r="L401" s="12" t="s">
        <v>144</v>
      </c>
      <c r="M401" s="12">
        <v>530</v>
      </c>
      <c r="N401" s="7">
        <v>450</v>
      </c>
      <c r="O401" s="7">
        <v>90</v>
      </c>
      <c r="P401" s="289"/>
      <c r="Q401" s="13">
        <v>4.7</v>
      </c>
      <c r="R401" s="13">
        <v>4.2300000000000004</v>
      </c>
      <c r="S401" s="497"/>
      <c r="T401" s="14"/>
      <c r="U401" s="438" t="s">
        <v>53</v>
      </c>
      <c r="V401" s="17" t="s">
        <v>149</v>
      </c>
      <c r="W401" s="18">
        <v>46266</v>
      </c>
      <c r="X401" s="454"/>
      <c r="Y401" s="12">
        <v>1</v>
      </c>
      <c r="Z401" s="12">
        <v>1</v>
      </c>
      <c r="AA401" s="12" t="s">
        <v>55</v>
      </c>
      <c r="AB401" s="543" t="s">
        <v>242</v>
      </c>
    </row>
    <row r="402" spans="1:86" s="91" customFormat="1" x14ac:dyDescent="0.25">
      <c r="A402" s="74" t="s">
        <v>324</v>
      </c>
      <c r="B402" s="3">
        <v>100841</v>
      </c>
      <c r="C402" s="3">
        <v>5901812596178</v>
      </c>
      <c r="D402" s="359" t="s">
        <v>804</v>
      </c>
      <c r="E402" s="1657">
        <v>178.94736842105263</v>
      </c>
      <c r="F402" s="187">
        <f t="shared" si="63"/>
        <v>220.10526315789474</v>
      </c>
      <c r="G402" s="983" t="s">
        <v>148</v>
      </c>
      <c r="H402" s="987">
        <v>0.32</v>
      </c>
      <c r="I402" s="12" t="s">
        <v>49</v>
      </c>
      <c r="J402" s="12" t="s">
        <v>50</v>
      </c>
      <c r="K402" s="12">
        <v>85162950</v>
      </c>
      <c r="L402" s="12" t="s">
        <v>144</v>
      </c>
      <c r="M402" s="12">
        <v>660</v>
      </c>
      <c r="N402" s="7">
        <v>450</v>
      </c>
      <c r="O402" s="7">
        <v>90</v>
      </c>
      <c r="P402" s="289"/>
      <c r="Q402" s="13">
        <v>5.4</v>
      </c>
      <c r="R402" s="13">
        <v>4.8600000000000003</v>
      </c>
      <c r="S402" s="497"/>
      <c r="T402" s="14"/>
      <c r="U402" s="438" t="s">
        <v>53</v>
      </c>
      <c r="V402" s="17" t="s">
        <v>149</v>
      </c>
      <c r="W402" s="18">
        <v>46266</v>
      </c>
      <c r="X402" s="454"/>
      <c r="Y402" s="12">
        <v>1</v>
      </c>
      <c r="Z402" s="12">
        <v>1</v>
      </c>
      <c r="AA402" s="12" t="s">
        <v>55</v>
      </c>
      <c r="AB402" s="543" t="s">
        <v>242</v>
      </c>
    </row>
    <row r="403" spans="1:86" s="658" customFormat="1" ht="14.4" thickBot="1" x14ac:dyDescent="0.3">
      <c r="A403" s="262" t="s">
        <v>325</v>
      </c>
      <c r="B403" s="52">
        <v>100842</v>
      </c>
      <c r="C403" s="52">
        <v>5901812596185</v>
      </c>
      <c r="D403" s="363" t="s">
        <v>805</v>
      </c>
      <c r="E403" s="1693">
        <v>194.73684210526318</v>
      </c>
      <c r="F403" s="187">
        <f t="shared" si="63"/>
        <v>239.5263157894737</v>
      </c>
      <c r="G403" s="985" t="s">
        <v>148</v>
      </c>
      <c r="H403" s="988">
        <v>0.32</v>
      </c>
      <c r="I403" s="32" t="s">
        <v>49</v>
      </c>
      <c r="J403" s="32" t="s">
        <v>50</v>
      </c>
      <c r="K403" s="32">
        <v>85162950</v>
      </c>
      <c r="L403" s="32" t="s">
        <v>144</v>
      </c>
      <c r="M403" s="32">
        <v>785</v>
      </c>
      <c r="N403" s="63">
        <v>450</v>
      </c>
      <c r="O403" s="63">
        <v>90</v>
      </c>
      <c r="P403" s="362"/>
      <c r="Q403" s="62">
        <v>6.1</v>
      </c>
      <c r="R403" s="62">
        <v>5.49</v>
      </c>
      <c r="S403" s="587"/>
      <c r="T403" s="64"/>
      <c r="U403" s="445" t="s">
        <v>53</v>
      </c>
      <c r="V403" s="66" t="s">
        <v>149</v>
      </c>
      <c r="W403" s="307">
        <v>46266</v>
      </c>
      <c r="X403" s="657"/>
      <c r="Y403" s="32">
        <v>1</v>
      </c>
      <c r="Z403" s="32">
        <v>1</v>
      </c>
      <c r="AA403" s="32" t="s">
        <v>55</v>
      </c>
      <c r="AB403" s="545" t="s">
        <v>242</v>
      </c>
      <c r="AC403" s="91"/>
      <c r="AD403" s="91"/>
      <c r="AE403" s="91"/>
      <c r="AF403" s="91"/>
      <c r="AG403" s="91"/>
      <c r="AH403" s="91"/>
      <c r="AI403" s="91"/>
      <c r="AJ403" s="91"/>
      <c r="AK403" s="91"/>
    </row>
    <row r="404" spans="1:86" s="156" customFormat="1" ht="16.2" thickBot="1" x14ac:dyDescent="0.3">
      <c r="A404" s="157"/>
      <c r="B404" s="1339"/>
      <c r="C404" s="158"/>
      <c r="D404" s="1360" t="s">
        <v>772</v>
      </c>
      <c r="E404" s="1537"/>
      <c r="F404" s="276"/>
      <c r="G404" s="979"/>
      <c r="H404" s="976"/>
      <c r="I404" s="159"/>
      <c r="J404" s="159"/>
      <c r="K404" s="159"/>
      <c r="L404" s="159"/>
      <c r="M404" s="160"/>
      <c r="N404" s="604"/>
      <c r="O404" s="604"/>
      <c r="P404" s="160"/>
      <c r="Q404" s="161"/>
      <c r="R404" s="161"/>
      <c r="S404" s="160"/>
      <c r="T404" s="291"/>
      <c r="U404" s="162"/>
      <c r="V404" s="163"/>
      <c r="W404" s="164"/>
      <c r="X404" s="164"/>
      <c r="Y404" s="160"/>
      <c r="Z404" s="160"/>
      <c r="AA404" s="160"/>
      <c r="AB404" s="425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  <c r="AR404" s="73"/>
      <c r="AS404" s="73"/>
      <c r="AT404" s="73"/>
      <c r="AU404" s="73"/>
      <c r="AV404" s="73"/>
      <c r="AW404" s="73"/>
      <c r="AX404" s="73"/>
      <c r="AY404" s="73"/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  <c r="BK404" s="73"/>
      <c r="BL404" s="73"/>
      <c r="BM404" s="73"/>
      <c r="BN404" s="73"/>
      <c r="BO404" s="73"/>
      <c r="BP404" s="73"/>
      <c r="BQ404" s="73"/>
      <c r="BR404" s="73"/>
      <c r="BS404" s="73"/>
      <c r="BT404" s="73"/>
      <c r="BU404" s="73"/>
      <c r="BV404" s="73"/>
      <c r="BW404" s="73"/>
      <c r="BX404" s="73"/>
      <c r="BY404" s="73"/>
      <c r="BZ404" s="73"/>
      <c r="CA404" s="73"/>
      <c r="CB404" s="73"/>
      <c r="CC404" s="73"/>
      <c r="CD404" s="73"/>
      <c r="CE404" s="73"/>
      <c r="CF404" s="73"/>
      <c r="CG404" s="73"/>
      <c r="CH404" s="73"/>
    </row>
    <row r="405" spans="1:86" s="91" customFormat="1" x14ac:dyDescent="0.25">
      <c r="A405" s="241" t="s">
        <v>243</v>
      </c>
      <c r="B405" s="39">
        <v>100481</v>
      </c>
      <c r="C405" s="367" t="s">
        <v>244</v>
      </c>
      <c r="D405" s="241" t="s">
        <v>757</v>
      </c>
      <c r="E405" s="528">
        <v>35</v>
      </c>
      <c r="F405" s="187">
        <f t="shared" ref="F405:F419" si="68">E405*1.23</f>
        <v>43.05</v>
      </c>
      <c r="G405" s="258" t="s">
        <v>81</v>
      </c>
      <c r="H405" s="258" t="s">
        <v>81</v>
      </c>
      <c r="I405" s="55" t="s">
        <v>49</v>
      </c>
      <c r="J405" s="55" t="s">
        <v>50</v>
      </c>
      <c r="K405" s="55">
        <v>85168080</v>
      </c>
      <c r="L405" s="55" t="s">
        <v>144</v>
      </c>
      <c r="M405" s="55">
        <v>430</v>
      </c>
      <c r="N405" s="61">
        <v>100</v>
      </c>
      <c r="O405" s="61">
        <v>430</v>
      </c>
      <c r="P405" s="354"/>
      <c r="Q405" s="56">
        <v>1.3</v>
      </c>
      <c r="R405" s="56">
        <f t="shared" ref="R405:R413" si="69">Q405*0.9</f>
        <v>1.1700000000000002</v>
      </c>
      <c r="S405" s="529"/>
      <c r="T405" s="57"/>
      <c r="U405" s="530" t="s">
        <v>146</v>
      </c>
      <c r="V405" s="304" t="s">
        <v>145</v>
      </c>
      <c r="W405" s="302">
        <v>46266</v>
      </c>
      <c r="X405" s="448"/>
      <c r="Y405" s="354">
        <v>1</v>
      </c>
      <c r="Z405" s="55">
        <v>1</v>
      </c>
      <c r="AA405" s="305" t="s">
        <v>55</v>
      </c>
      <c r="AB405" s="429" t="s">
        <v>242</v>
      </c>
    </row>
    <row r="406" spans="1:86" s="91" customFormat="1" x14ac:dyDescent="0.25">
      <c r="A406" s="74" t="s">
        <v>245</v>
      </c>
      <c r="B406" s="3">
        <v>100482</v>
      </c>
      <c r="C406" s="234" t="s">
        <v>246</v>
      </c>
      <c r="D406" s="74" t="s">
        <v>758</v>
      </c>
      <c r="E406" s="531">
        <v>45</v>
      </c>
      <c r="F406" s="187">
        <f t="shared" si="68"/>
        <v>55.35</v>
      </c>
      <c r="G406" s="299" t="s">
        <v>81</v>
      </c>
      <c r="H406" s="299" t="s">
        <v>81</v>
      </c>
      <c r="I406" s="12" t="s">
        <v>49</v>
      </c>
      <c r="J406" s="12" t="s">
        <v>50</v>
      </c>
      <c r="K406" s="12">
        <v>85168080</v>
      </c>
      <c r="L406" s="12" t="s">
        <v>144</v>
      </c>
      <c r="M406" s="12">
        <v>430</v>
      </c>
      <c r="N406" s="7">
        <v>100</v>
      </c>
      <c r="O406" s="7">
        <v>430</v>
      </c>
      <c r="P406" s="85"/>
      <c r="Q406" s="13">
        <v>1.65</v>
      </c>
      <c r="R406" s="13">
        <f t="shared" si="69"/>
        <v>1.4849999999999999</v>
      </c>
      <c r="S406" s="497"/>
      <c r="T406" s="14"/>
      <c r="U406" s="369" t="s">
        <v>146</v>
      </c>
      <c r="V406" s="300" t="s">
        <v>145</v>
      </c>
      <c r="W406" s="18">
        <v>46266</v>
      </c>
      <c r="X406" s="19"/>
      <c r="Y406" s="85">
        <v>1</v>
      </c>
      <c r="Z406" s="12">
        <v>1</v>
      </c>
      <c r="AA406" s="86" t="s">
        <v>55</v>
      </c>
      <c r="AB406" s="414" t="s">
        <v>242</v>
      </c>
    </row>
    <row r="407" spans="1:86" s="91" customFormat="1" x14ac:dyDescent="0.25">
      <c r="A407" s="74" t="s">
        <v>247</v>
      </c>
      <c r="B407" s="3">
        <v>100483</v>
      </c>
      <c r="C407" s="234" t="s">
        <v>248</v>
      </c>
      <c r="D407" s="74" t="s">
        <v>759</v>
      </c>
      <c r="E407" s="531">
        <v>47</v>
      </c>
      <c r="F407" s="187">
        <f t="shared" si="68"/>
        <v>57.81</v>
      </c>
      <c r="G407" s="299" t="s">
        <v>81</v>
      </c>
      <c r="H407" s="299" t="s">
        <v>81</v>
      </c>
      <c r="I407" s="12" t="s">
        <v>49</v>
      </c>
      <c r="J407" s="12" t="s">
        <v>50</v>
      </c>
      <c r="K407" s="12">
        <v>85168080</v>
      </c>
      <c r="L407" s="12" t="s">
        <v>144</v>
      </c>
      <c r="M407" s="12">
        <v>430</v>
      </c>
      <c r="N407" s="7">
        <v>100</v>
      </c>
      <c r="O407" s="7">
        <v>430</v>
      </c>
      <c r="P407" s="85"/>
      <c r="Q407" s="13">
        <v>2.25</v>
      </c>
      <c r="R407" s="13">
        <f t="shared" si="69"/>
        <v>2.0249999999999999</v>
      </c>
      <c r="S407" s="497"/>
      <c r="T407" s="14"/>
      <c r="U407" s="369" t="s">
        <v>146</v>
      </c>
      <c r="V407" s="300" t="s">
        <v>145</v>
      </c>
      <c r="W407" s="18">
        <v>46266</v>
      </c>
      <c r="X407" s="19"/>
      <c r="Y407" s="85">
        <v>1</v>
      </c>
      <c r="Z407" s="12">
        <v>1</v>
      </c>
      <c r="AA407" s="86" t="s">
        <v>55</v>
      </c>
      <c r="AB407" s="414" t="s">
        <v>242</v>
      </c>
    </row>
    <row r="408" spans="1:86" s="91" customFormat="1" x14ac:dyDescent="0.25">
      <c r="A408" s="74" t="s">
        <v>249</v>
      </c>
      <c r="B408" s="3">
        <v>100484</v>
      </c>
      <c r="C408" s="234" t="s">
        <v>250</v>
      </c>
      <c r="D408" s="74" t="s">
        <v>760</v>
      </c>
      <c r="E408" s="531">
        <v>49</v>
      </c>
      <c r="F408" s="187">
        <f t="shared" si="68"/>
        <v>60.269999999999996</v>
      </c>
      <c r="G408" s="299" t="s">
        <v>81</v>
      </c>
      <c r="H408" s="299" t="s">
        <v>81</v>
      </c>
      <c r="I408" s="12" t="s">
        <v>49</v>
      </c>
      <c r="J408" s="12" t="s">
        <v>50</v>
      </c>
      <c r="K408" s="12">
        <v>85168080</v>
      </c>
      <c r="L408" s="12" t="s">
        <v>144</v>
      </c>
      <c r="M408" s="12">
        <v>430</v>
      </c>
      <c r="N408" s="7">
        <v>100</v>
      </c>
      <c r="O408" s="7">
        <v>430</v>
      </c>
      <c r="P408" s="85"/>
      <c r="Q408" s="13">
        <v>2.7</v>
      </c>
      <c r="R408" s="13">
        <f t="shared" si="69"/>
        <v>2.4300000000000002</v>
      </c>
      <c r="S408" s="497"/>
      <c r="T408" s="14"/>
      <c r="U408" s="369" t="s">
        <v>146</v>
      </c>
      <c r="V408" s="300" t="s">
        <v>145</v>
      </c>
      <c r="W408" s="18">
        <v>46266</v>
      </c>
      <c r="X408" s="19"/>
      <c r="Y408" s="85">
        <v>1</v>
      </c>
      <c r="Z408" s="12">
        <v>1</v>
      </c>
      <c r="AA408" s="86" t="s">
        <v>55</v>
      </c>
      <c r="AB408" s="414" t="s">
        <v>242</v>
      </c>
    </row>
    <row r="409" spans="1:86" s="91" customFormat="1" x14ac:dyDescent="0.25">
      <c r="A409" s="74" t="s">
        <v>251</v>
      </c>
      <c r="B409" s="3">
        <v>100485</v>
      </c>
      <c r="C409" s="234" t="s">
        <v>252</v>
      </c>
      <c r="D409" s="74" t="s">
        <v>761</v>
      </c>
      <c r="E409" s="531">
        <v>54</v>
      </c>
      <c r="F409" s="187">
        <f t="shared" si="68"/>
        <v>66.42</v>
      </c>
      <c r="G409" s="299" t="s">
        <v>81</v>
      </c>
      <c r="H409" s="299" t="s">
        <v>81</v>
      </c>
      <c r="I409" s="12" t="s">
        <v>49</v>
      </c>
      <c r="J409" s="12" t="s">
        <v>50</v>
      </c>
      <c r="K409" s="12">
        <v>85168080</v>
      </c>
      <c r="L409" s="12" t="s">
        <v>144</v>
      </c>
      <c r="M409" s="12">
        <v>430</v>
      </c>
      <c r="N409" s="7">
        <v>100</v>
      </c>
      <c r="O409" s="7">
        <v>430</v>
      </c>
      <c r="P409" s="85"/>
      <c r="Q409" s="13">
        <v>3.1</v>
      </c>
      <c r="R409" s="13">
        <f t="shared" si="69"/>
        <v>2.79</v>
      </c>
      <c r="S409" s="497"/>
      <c r="T409" s="14"/>
      <c r="U409" s="369" t="s">
        <v>146</v>
      </c>
      <c r="V409" s="300" t="s">
        <v>145</v>
      </c>
      <c r="W409" s="18">
        <v>46266</v>
      </c>
      <c r="X409" s="19"/>
      <c r="Y409" s="85">
        <v>1</v>
      </c>
      <c r="Z409" s="12">
        <v>1</v>
      </c>
      <c r="AA409" s="86" t="s">
        <v>55</v>
      </c>
      <c r="AB409" s="414" t="s">
        <v>242</v>
      </c>
    </row>
    <row r="410" spans="1:86" s="91" customFormat="1" x14ac:dyDescent="0.25">
      <c r="A410" s="74" t="s">
        <v>253</v>
      </c>
      <c r="B410" s="3">
        <v>100486</v>
      </c>
      <c r="C410" s="234" t="s">
        <v>254</v>
      </c>
      <c r="D410" s="74" t="s">
        <v>762</v>
      </c>
      <c r="E410" s="531">
        <v>60</v>
      </c>
      <c r="F410" s="187">
        <f t="shared" si="68"/>
        <v>73.8</v>
      </c>
      <c r="G410" s="299" t="s">
        <v>81</v>
      </c>
      <c r="H410" s="299" t="s">
        <v>81</v>
      </c>
      <c r="I410" s="12" t="s">
        <v>49</v>
      </c>
      <c r="J410" s="12" t="s">
        <v>50</v>
      </c>
      <c r="K410" s="12">
        <v>85168080</v>
      </c>
      <c r="L410" s="12" t="s">
        <v>144</v>
      </c>
      <c r="M410" s="12">
        <v>430</v>
      </c>
      <c r="N410" s="7">
        <v>100</v>
      </c>
      <c r="O410" s="7">
        <v>430</v>
      </c>
      <c r="P410" s="85"/>
      <c r="Q410" s="13">
        <v>3.4</v>
      </c>
      <c r="R410" s="13">
        <f t="shared" si="69"/>
        <v>3.06</v>
      </c>
      <c r="S410" s="497"/>
      <c r="T410" s="14"/>
      <c r="U410" s="369" t="s">
        <v>146</v>
      </c>
      <c r="V410" s="300" t="s">
        <v>145</v>
      </c>
      <c r="W410" s="18">
        <v>46266</v>
      </c>
      <c r="X410" s="19"/>
      <c r="Y410" s="85">
        <v>1</v>
      </c>
      <c r="Z410" s="12">
        <v>1</v>
      </c>
      <c r="AA410" s="86" t="s">
        <v>55</v>
      </c>
      <c r="AB410" s="414" t="s">
        <v>242</v>
      </c>
    </row>
    <row r="411" spans="1:86" s="91" customFormat="1" x14ac:dyDescent="0.25">
      <c r="A411" s="74" t="s">
        <v>255</v>
      </c>
      <c r="B411" s="3">
        <v>100487</v>
      </c>
      <c r="C411" s="234" t="s">
        <v>256</v>
      </c>
      <c r="D411" s="74" t="s">
        <v>763</v>
      </c>
      <c r="E411" s="531">
        <v>65</v>
      </c>
      <c r="F411" s="187">
        <f t="shared" si="68"/>
        <v>79.95</v>
      </c>
      <c r="G411" s="299" t="s">
        <v>81</v>
      </c>
      <c r="H411" s="299" t="s">
        <v>81</v>
      </c>
      <c r="I411" s="12" t="s">
        <v>49</v>
      </c>
      <c r="J411" s="12" t="s">
        <v>50</v>
      </c>
      <c r="K411" s="12">
        <v>85168080</v>
      </c>
      <c r="L411" s="12" t="s">
        <v>144</v>
      </c>
      <c r="M411" s="12">
        <v>430</v>
      </c>
      <c r="N411" s="7">
        <v>100</v>
      </c>
      <c r="O411" s="7">
        <v>430</v>
      </c>
      <c r="P411" s="85"/>
      <c r="Q411" s="13">
        <v>3.9</v>
      </c>
      <c r="R411" s="13">
        <f t="shared" si="69"/>
        <v>3.51</v>
      </c>
      <c r="S411" s="497"/>
      <c r="T411" s="14"/>
      <c r="U411" s="369" t="s">
        <v>146</v>
      </c>
      <c r="V411" s="300" t="s">
        <v>145</v>
      </c>
      <c r="W411" s="18">
        <v>46266</v>
      </c>
      <c r="X411" s="19"/>
      <c r="Y411" s="85">
        <v>1</v>
      </c>
      <c r="Z411" s="12">
        <v>1</v>
      </c>
      <c r="AA411" s="86" t="s">
        <v>55</v>
      </c>
      <c r="AB411" s="414" t="s">
        <v>242</v>
      </c>
    </row>
    <row r="412" spans="1:86" s="91" customFormat="1" x14ac:dyDescent="0.25">
      <c r="A412" s="74" t="s">
        <v>257</v>
      </c>
      <c r="B412" s="3">
        <v>100488</v>
      </c>
      <c r="C412" s="234" t="s">
        <v>258</v>
      </c>
      <c r="D412" s="74" t="s">
        <v>764</v>
      </c>
      <c r="E412" s="531">
        <v>69</v>
      </c>
      <c r="F412" s="187">
        <f t="shared" si="68"/>
        <v>84.87</v>
      </c>
      <c r="G412" s="299" t="s">
        <v>81</v>
      </c>
      <c r="H412" s="299" t="s">
        <v>81</v>
      </c>
      <c r="I412" s="12" t="s">
        <v>49</v>
      </c>
      <c r="J412" s="12" t="s">
        <v>50</v>
      </c>
      <c r="K412" s="12">
        <v>85168080</v>
      </c>
      <c r="L412" s="12" t="s">
        <v>144</v>
      </c>
      <c r="M412" s="12">
        <v>430</v>
      </c>
      <c r="N412" s="7">
        <v>100</v>
      </c>
      <c r="O412" s="7">
        <v>430</v>
      </c>
      <c r="P412" s="85"/>
      <c r="Q412" s="13">
        <v>4.2</v>
      </c>
      <c r="R412" s="13">
        <f t="shared" si="69"/>
        <v>3.7800000000000002</v>
      </c>
      <c r="S412" s="497"/>
      <c r="T412" s="14"/>
      <c r="U412" s="369" t="s">
        <v>146</v>
      </c>
      <c r="V412" s="300" t="s">
        <v>145</v>
      </c>
      <c r="W412" s="18">
        <v>46266</v>
      </c>
      <c r="X412" s="19"/>
      <c r="Y412" s="85">
        <v>1</v>
      </c>
      <c r="Z412" s="12">
        <v>1</v>
      </c>
      <c r="AA412" s="86" t="s">
        <v>55</v>
      </c>
      <c r="AB412" s="414" t="s">
        <v>242</v>
      </c>
    </row>
    <row r="413" spans="1:86" s="91" customFormat="1" x14ac:dyDescent="0.25">
      <c r="A413" s="74" t="s">
        <v>259</v>
      </c>
      <c r="B413" s="3">
        <v>100489</v>
      </c>
      <c r="C413" s="234" t="s">
        <v>260</v>
      </c>
      <c r="D413" s="74" t="s">
        <v>765</v>
      </c>
      <c r="E413" s="531">
        <v>72</v>
      </c>
      <c r="F413" s="187">
        <f t="shared" si="68"/>
        <v>88.56</v>
      </c>
      <c r="G413" s="299" t="s">
        <v>81</v>
      </c>
      <c r="H413" s="299" t="s">
        <v>81</v>
      </c>
      <c r="I413" s="12" t="s">
        <v>49</v>
      </c>
      <c r="J413" s="12" t="s">
        <v>50</v>
      </c>
      <c r="K413" s="12">
        <v>85168080</v>
      </c>
      <c r="L413" s="12" t="s">
        <v>144</v>
      </c>
      <c r="M413" s="12">
        <v>430</v>
      </c>
      <c r="N413" s="7">
        <v>100</v>
      </c>
      <c r="O413" s="7">
        <v>430</v>
      </c>
      <c r="P413" s="85"/>
      <c r="Q413" s="13">
        <v>4.8</v>
      </c>
      <c r="R413" s="13">
        <f t="shared" si="69"/>
        <v>4.32</v>
      </c>
      <c r="S413" s="497"/>
      <c r="T413" s="14"/>
      <c r="U413" s="369" t="s">
        <v>146</v>
      </c>
      <c r="V413" s="300" t="s">
        <v>145</v>
      </c>
      <c r="W413" s="18">
        <v>46266</v>
      </c>
      <c r="X413" s="19"/>
      <c r="Y413" s="85">
        <v>1</v>
      </c>
      <c r="Z413" s="12">
        <v>1</v>
      </c>
      <c r="AA413" s="86" t="s">
        <v>55</v>
      </c>
      <c r="AB413" s="414" t="s">
        <v>242</v>
      </c>
    </row>
    <row r="414" spans="1:86" s="533" customFormat="1" ht="14.4" x14ac:dyDescent="0.3">
      <c r="A414" s="74" t="s">
        <v>261</v>
      </c>
      <c r="B414" s="3">
        <v>100490</v>
      </c>
      <c r="C414" s="86" t="s">
        <v>262</v>
      </c>
      <c r="D414" s="74" t="s">
        <v>766</v>
      </c>
      <c r="E414" s="531">
        <v>81</v>
      </c>
      <c r="F414" s="187">
        <f t="shared" si="68"/>
        <v>99.63</v>
      </c>
      <c r="G414" s="299" t="s">
        <v>81</v>
      </c>
      <c r="H414" s="299" t="s">
        <v>81</v>
      </c>
      <c r="I414" s="12" t="s">
        <v>49</v>
      </c>
      <c r="J414" s="12" t="s">
        <v>50</v>
      </c>
      <c r="K414" s="12">
        <v>85168080</v>
      </c>
      <c r="L414" s="12" t="s">
        <v>144</v>
      </c>
      <c r="M414" s="12">
        <v>430</v>
      </c>
      <c r="N414" s="7">
        <v>100</v>
      </c>
      <c r="O414" s="7">
        <v>430</v>
      </c>
      <c r="P414" s="532"/>
      <c r="Q414" s="13">
        <v>5</v>
      </c>
      <c r="R414" s="13">
        <v>4.8</v>
      </c>
      <c r="T414" s="14"/>
      <c r="U414" s="369" t="s">
        <v>146</v>
      </c>
      <c r="V414" s="300" t="s">
        <v>145</v>
      </c>
      <c r="W414" s="18">
        <v>46266</v>
      </c>
      <c r="X414" s="534"/>
      <c r="Y414" s="85">
        <v>1</v>
      </c>
      <c r="Z414" s="12">
        <v>1</v>
      </c>
      <c r="AA414" s="86" t="s">
        <v>55</v>
      </c>
      <c r="AB414" s="414" t="s">
        <v>242</v>
      </c>
    </row>
    <row r="415" spans="1:86" s="533" customFormat="1" ht="14.4" x14ac:dyDescent="0.3">
      <c r="A415" s="74" t="s">
        <v>263</v>
      </c>
      <c r="B415" s="3">
        <v>100491</v>
      </c>
      <c r="C415" s="86" t="s">
        <v>264</v>
      </c>
      <c r="D415" s="74" t="s">
        <v>767</v>
      </c>
      <c r="E415" s="531">
        <v>83</v>
      </c>
      <c r="F415" s="187">
        <f t="shared" si="68"/>
        <v>102.09</v>
      </c>
      <c r="G415" s="299" t="s">
        <v>81</v>
      </c>
      <c r="H415" s="299" t="s">
        <v>81</v>
      </c>
      <c r="I415" s="12" t="s">
        <v>49</v>
      </c>
      <c r="J415" s="12" t="s">
        <v>50</v>
      </c>
      <c r="K415" s="12">
        <v>85168080</v>
      </c>
      <c r="L415" s="12" t="s">
        <v>144</v>
      </c>
      <c r="M415" s="12">
        <v>430</v>
      </c>
      <c r="N415" s="7">
        <v>100</v>
      </c>
      <c r="O415" s="7">
        <v>430</v>
      </c>
      <c r="P415" s="532"/>
      <c r="Q415" s="13">
        <v>5.3</v>
      </c>
      <c r="R415" s="13">
        <v>5.2</v>
      </c>
      <c r="T415" s="14"/>
      <c r="U415" s="369" t="s">
        <v>146</v>
      </c>
      <c r="V415" s="300" t="s">
        <v>145</v>
      </c>
      <c r="W415" s="18">
        <v>46266</v>
      </c>
      <c r="X415" s="534"/>
      <c r="Y415" s="85">
        <v>1</v>
      </c>
      <c r="Z415" s="12">
        <v>1</v>
      </c>
      <c r="AA415" s="86" t="s">
        <v>55</v>
      </c>
      <c r="AB415" s="414" t="s">
        <v>242</v>
      </c>
    </row>
    <row r="416" spans="1:86" s="533" customFormat="1" ht="14.4" x14ac:dyDescent="0.3">
      <c r="A416" s="74" t="s">
        <v>265</v>
      </c>
      <c r="B416" s="3">
        <v>100492</v>
      </c>
      <c r="C416" s="86" t="s">
        <v>266</v>
      </c>
      <c r="D416" s="74" t="s">
        <v>768</v>
      </c>
      <c r="E416" s="531">
        <v>95</v>
      </c>
      <c r="F416" s="187">
        <f t="shared" si="68"/>
        <v>116.85</v>
      </c>
      <c r="G416" s="299" t="s">
        <v>81</v>
      </c>
      <c r="H416" s="299" t="s">
        <v>81</v>
      </c>
      <c r="I416" s="12" t="s">
        <v>49</v>
      </c>
      <c r="J416" s="12" t="s">
        <v>50</v>
      </c>
      <c r="K416" s="12">
        <v>85168080</v>
      </c>
      <c r="L416" s="12" t="s">
        <v>144</v>
      </c>
      <c r="M416" s="12">
        <v>430</v>
      </c>
      <c r="N416" s="7">
        <v>100</v>
      </c>
      <c r="O416" s="7">
        <v>430</v>
      </c>
      <c r="P416" s="532"/>
      <c r="Q416" s="13">
        <v>5.7</v>
      </c>
      <c r="R416" s="13">
        <v>6.4</v>
      </c>
      <c r="T416" s="14"/>
      <c r="U416" s="369" t="s">
        <v>146</v>
      </c>
      <c r="V416" s="300" t="s">
        <v>145</v>
      </c>
      <c r="W416" s="18">
        <v>46266</v>
      </c>
      <c r="X416" s="534"/>
      <c r="Y416" s="85">
        <v>1</v>
      </c>
      <c r="Z416" s="12">
        <v>1</v>
      </c>
      <c r="AA416" s="86" t="s">
        <v>55</v>
      </c>
      <c r="AB416" s="414" t="s">
        <v>242</v>
      </c>
    </row>
    <row r="417" spans="1:45" s="533" customFormat="1" ht="14.4" x14ac:dyDescent="0.3">
      <c r="A417" s="74" t="s">
        <v>267</v>
      </c>
      <c r="B417" s="3">
        <v>100493</v>
      </c>
      <c r="C417" s="86" t="s">
        <v>268</v>
      </c>
      <c r="D417" s="74" t="s">
        <v>769</v>
      </c>
      <c r="E417" s="531">
        <v>99</v>
      </c>
      <c r="F417" s="187">
        <f t="shared" si="68"/>
        <v>121.77</v>
      </c>
      <c r="G417" s="299" t="s">
        <v>81</v>
      </c>
      <c r="H417" s="299" t="s">
        <v>81</v>
      </c>
      <c r="I417" s="12" t="s">
        <v>49</v>
      </c>
      <c r="J417" s="12" t="s">
        <v>50</v>
      </c>
      <c r="K417" s="12">
        <v>85168080</v>
      </c>
      <c r="L417" s="12" t="s">
        <v>144</v>
      </c>
      <c r="M417" s="12">
        <v>430</v>
      </c>
      <c r="N417" s="7">
        <v>100</v>
      </c>
      <c r="O417" s="7">
        <v>430</v>
      </c>
      <c r="P417" s="532"/>
      <c r="Q417" s="13">
        <v>6.1</v>
      </c>
      <c r="R417" s="13">
        <v>6.8</v>
      </c>
      <c r="T417" s="14"/>
      <c r="U417" s="369" t="s">
        <v>146</v>
      </c>
      <c r="V417" s="300" t="s">
        <v>145</v>
      </c>
      <c r="W417" s="18">
        <v>46266</v>
      </c>
      <c r="X417" s="534"/>
      <c r="Y417" s="85">
        <v>1</v>
      </c>
      <c r="Z417" s="12">
        <v>1</v>
      </c>
      <c r="AA417" s="86" t="s">
        <v>55</v>
      </c>
      <c r="AB417" s="414" t="s">
        <v>242</v>
      </c>
    </row>
    <row r="418" spans="1:45" s="493" customFormat="1" ht="14.4" x14ac:dyDescent="0.3">
      <c r="A418" s="261" t="s">
        <v>326</v>
      </c>
      <c r="B418" s="613" t="s">
        <v>328</v>
      </c>
      <c r="C418" s="495">
        <v>5904302015012</v>
      </c>
      <c r="D418" s="261" t="s">
        <v>770</v>
      </c>
      <c r="E418" s="531">
        <v>120.87</v>
      </c>
      <c r="F418" s="188">
        <f t="shared" si="68"/>
        <v>148.67009999999999</v>
      </c>
      <c r="G418" s="653" t="s">
        <v>81</v>
      </c>
      <c r="H418" s="653" t="s">
        <v>81</v>
      </c>
      <c r="I418" s="44" t="s">
        <v>49</v>
      </c>
      <c r="J418" s="44" t="s">
        <v>50</v>
      </c>
      <c r="K418" s="44">
        <v>85168080</v>
      </c>
      <c r="L418" s="44" t="s">
        <v>144</v>
      </c>
      <c r="M418" s="44">
        <v>430</v>
      </c>
      <c r="N418" s="71">
        <v>100</v>
      </c>
      <c r="O418" s="71">
        <v>430</v>
      </c>
      <c r="Q418" s="48">
        <v>6.5</v>
      </c>
      <c r="R418" s="48">
        <v>8.5</v>
      </c>
      <c r="T418" s="49" t="s">
        <v>80</v>
      </c>
      <c r="U418" s="1370" t="s">
        <v>146</v>
      </c>
      <c r="V418" s="627" t="s">
        <v>145</v>
      </c>
      <c r="W418" s="45">
        <v>46266</v>
      </c>
      <c r="X418" s="1371"/>
      <c r="Y418" s="232">
        <v>1</v>
      </c>
      <c r="Z418" s="44">
        <v>1</v>
      </c>
      <c r="AA418" s="233" t="s">
        <v>55</v>
      </c>
      <c r="AB418" s="418" t="s">
        <v>242</v>
      </c>
    </row>
    <row r="419" spans="1:45" s="493" customFormat="1" ht="15" thickBot="1" x14ac:dyDescent="0.35">
      <c r="A419" s="474" t="s">
        <v>327</v>
      </c>
      <c r="B419" s="877">
        <v>100495</v>
      </c>
      <c r="C419" s="495">
        <v>5904302015029</v>
      </c>
      <c r="D419" s="261" t="s">
        <v>771</v>
      </c>
      <c r="E419" s="1538">
        <v>157.91</v>
      </c>
      <c r="F419" s="188">
        <f t="shared" si="68"/>
        <v>194.22929999999999</v>
      </c>
      <c r="G419" s="653" t="s">
        <v>81</v>
      </c>
      <c r="H419" s="653" t="s">
        <v>81</v>
      </c>
      <c r="I419" s="44" t="s">
        <v>49</v>
      </c>
      <c r="J419" s="44" t="s">
        <v>50</v>
      </c>
      <c r="K419" s="44">
        <v>85168080</v>
      </c>
      <c r="L419" s="44" t="s">
        <v>144</v>
      </c>
      <c r="M419" s="44">
        <v>430</v>
      </c>
      <c r="N419" s="71">
        <v>100</v>
      </c>
      <c r="O419" s="71">
        <v>430</v>
      </c>
      <c r="Q419" s="494">
        <v>6.9</v>
      </c>
      <c r="R419" s="494">
        <v>9.1999999999999993</v>
      </c>
      <c r="T419" s="49" t="s">
        <v>80</v>
      </c>
      <c r="U419" s="1370" t="s">
        <v>146</v>
      </c>
      <c r="V419" s="627" t="s">
        <v>145</v>
      </c>
      <c r="W419" s="45">
        <v>46266</v>
      </c>
      <c r="X419" s="1371"/>
      <c r="Y419" s="232">
        <v>1</v>
      </c>
      <c r="Z419" s="44">
        <v>1</v>
      </c>
      <c r="AA419" s="233" t="s">
        <v>55</v>
      </c>
      <c r="AB419" s="418" t="s">
        <v>242</v>
      </c>
    </row>
    <row r="420" spans="1:45" s="198" customFormat="1" ht="16.2" thickBot="1" x14ac:dyDescent="0.3">
      <c r="A420" s="193"/>
      <c r="B420" s="194"/>
      <c r="C420" s="194"/>
      <c r="D420" s="1363" t="s">
        <v>206</v>
      </c>
      <c r="E420" s="1535"/>
      <c r="F420" s="276"/>
      <c r="G420" s="979"/>
      <c r="H420" s="192"/>
      <c r="I420" s="192"/>
      <c r="J420" s="192"/>
      <c r="K420" s="192"/>
      <c r="L420" s="192"/>
      <c r="M420" s="192"/>
      <c r="N420" s="614"/>
      <c r="O420" s="614"/>
      <c r="P420" s="192"/>
      <c r="Q420" s="195"/>
      <c r="R420" s="195"/>
      <c r="S420" s="192"/>
      <c r="T420" s="192"/>
      <c r="U420" s="192"/>
      <c r="V420" s="196"/>
      <c r="W420" s="197"/>
      <c r="X420" s="197"/>
      <c r="Y420" s="197"/>
      <c r="Z420" s="197"/>
      <c r="AA420" s="197"/>
      <c r="AB420" s="410"/>
      <c r="AC420" s="1092"/>
      <c r="AD420" s="1092"/>
      <c r="AE420" s="1092"/>
      <c r="AF420" s="1092"/>
      <c r="AG420" s="1092"/>
      <c r="AH420" s="1092"/>
      <c r="AI420" s="1092"/>
      <c r="AJ420" s="1092"/>
      <c r="AK420" s="1092"/>
      <c r="AL420" s="1092"/>
      <c r="AM420" s="1092"/>
      <c r="AN420" s="1092"/>
      <c r="AO420" s="1092"/>
      <c r="AP420" s="1092"/>
      <c r="AQ420" s="1092"/>
      <c r="AR420" s="1092"/>
      <c r="AS420" s="1092"/>
    </row>
    <row r="421" spans="1:45" s="332" customFormat="1" x14ac:dyDescent="0.25">
      <c r="A421" s="324" t="s">
        <v>207</v>
      </c>
      <c r="B421" s="486">
        <v>100443</v>
      </c>
      <c r="C421" s="346">
        <v>5901812595461</v>
      </c>
      <c r="D421" s="347" t="s">
        <v>773</v>
      </c>
      <c r="E421" s="1539">
        <v>10</v>
      </c>
      <c r="F421" s="188">
        <f t="shared" ref="F421:F450" si="70">E421*1.23</f>
        <v>12.3</v>
      </c>
      <c r="G421" s="989" t="s">
        <v>81</v>
      </c>
      <c r="H421" s="328" t="s">
        <v>81</v>
      </c>
      <c r="I421" s="326" t="s">
        <v>213</v>
      </c>
      <c r="J421" s="326"/>
      <c r="K421" s="326">
        <v>85168080</v>
      </c>
      <c r="L421" s="327" t="s">
        <v>144</v>
      </c>
      <c r="M421" s="328">
        <v>1000</v>
      </c>
      <c r="N421" s="615">
        <v>4.8</v>
      </c>
      <c r="O421" s="616">
        <v>7</v>
      </c>
      <c r="P421" s="329"/>
      <c r="Q421" s="329"/>
      <c r="R421" s="329"/>
      <c r="S421" s="329"/>
      <c r="T421" s="49" t="s">
        <v>80</v>
      </c>
      <c r="U421" s="330" t="s">
        <v>78</v>
      </c>
      <c r="V421" s="328" t="s">
        <v>145</v>
      </c>
      <c r="W421" s="331">
        <v>46266</v>
      </c>
      <c r="X421" s="331"/>
      <c r="Y421" s="328">
        <v>1</v>
      </c>
      <c r="Z421" s="328">
        <v>1</v>
      </c>
      <c r="AA421" s="328" t="s">
        <v>55</v>
      </c>
      <c r="AB421" s="426" t="s">
        <v>242</v>
      </c>
    </row>
    <row r="422" spans="1:45" s="332" customFormat="1" x14ac:dyDescent="0.25">
      <c r="A422" s="333" t="s">
        <v>208</v>
      </c>
      <c r="B422" s="37">
        <v>100421</v>
      </c>
      <c r="C422" s="348">
        <v>5901812595362</v>
      </c>
      <c r="D422" s="349" t="s">
        <v>774</v>
      </c>
      <c r="E422" s="1540">
        <v>11</v>
      </c>
      <c r="F422" s="188">
        <f t="shared" si="70"/>
        <v>13.53</v>
      </c>
      <c r="G422" s="990" t="s">
        <v>81</v>
      </c>
      <c r="H422" s="336" t="s">
        <v>81</v>
      </c>
      <c r="I422" s="334" t="s">
        <v>213</v>
      </c>
      <c r="J422" s="334"/>
      <c r="K422" s="334">
        <v>85168080</v>
      </c>
      <c r="L422" s="335" t="s">
        <v>144</v>
      </c>
      <c r="M422" s="336">
        <v>1000</v>
      </c>
      <c r="N422" s="617">
        <v>4.8</v>
      </c>
      <c r="O422" s="618">
        <v>7</v>
      </c>
      <c r="P422" s="337"/>
      <c r="Q422" s="337"/>
      <c r="R422" s="337"/>
      <c r="S422" s="337"/>
      <c r="T422" s="49" t="s">
        <v>80</v>
      </c>
      <c r="U422" s="338" t="s">
        <v>78</v>
      </c>
      <c r="V422" s="336" t="s">
        <v>145</v>
      </c>
      <c r="W422" s="339">
        <v>46266</v>
      </c>
      <c r="X422" s="339"/>
      <c r="Y422" s="336">
        <v>1</v>
      </c>
      <c r="Z422" s="336">
        <v>1</v>
      </c>
      <c r="AA422" s="336" t="s">
        <v>55</v>
      </c>
      <c r="AB422" s="418" t="s">
        <v>242</v>
      </c>
    </row>
    <row r="423" spans="1:45" s="332" customFormat="1" x14ac:dyDescent="0.25">
      <c r="A423" s="333" t="s">
        <v>209</v>
      </c>
      <c r="B423" s="37">
        <v>100319</v>
      </c>
      <c r="C423" s="348">
        <v>5901812595379</v>
      </c>
      <c r="D423" s="349" t="s">
        <v>775</v>
      </c>
      <c r="E423" s="1540">
        <v>12</v>
      </c>
      <c r="F423" s="188">
        <f t="shared" si="70"/>
        <v>14.76</v>
      </c>
      <c r="G423" s="990" t="s">
        <v>81</v>
      </c>
      <c r="H423" s="336" t="s">
        <v>81</v>
      </c>
      <c r="I423" s="334" t="s">
        <v>213</v>
      </c>
      <c r="J423" s="334"/>
      <c r="K423" s="334">
        <v>85168080</v>
      </c>
      <c r="L423" s="335" t="s">
        <v>144</v>
      </c>
      <c r="M423" s="336">
        <v>1000</v>
      </c>
      <c r="N423" s="617">
        <v>4.8</v>
      </c>
      <c r="O423" s="618">
        <v>7</v>
      </c>
      <c r="P423" s="337"/>
      <c r="Q423" s="337"/>
      <c r="R423" s="337"/>
      <c r="S423" s="337"/>
      <c r="T423" s="49" t="s">
        <v>80</v>
      </c>
      <c r="U423" s="338" t="s">
        <v>78</v>
      </c>
      <c r="V423" s="336" t="s">
        <v>145</v>
      </c>
      <c r="W423" s="339">
        <v>46266</v>
      </c>
      <c r="X423" s="339"/>
      <c r="Y423" s="336">
        <v>1</v>
      </c>
      <c r="Z423" s="336">
        <v>1</v>
      </c>
      <c r="AA423" s="336" t="s">
        <v>55</v>
      </c>
      <c r="AB423" s="418" t="s">
        <v>242</v>
      </c>
    </row>
    <row r="424" spans="1:45" s="332" customFormat="1" x14ac:dyDescent="0.25">
      <c r="A424" s="333" t="s">
        <v>210</v>
      </c>
      <c r="B424" s="37">
        <v>100320</v>
      </c>
      <c r="C424" s="348">
        <v>5901812595478</v>
      </c>
      <c r="D424" s="349" t="s">
        <v>776</v>
      </c>
      <c r="E424" s="1540">
        <v>13</v>
      </c>
      <c r="F424" s="188">
        <f t="shared" si="70"/>
        <v>15.99</v>
      </c>
      <c r="G424" s="990" t="s">
        <v>81</v>
      </c>
      <c r="H424" s="336" t="s">
        <v>81</v>
      </c>
      <c r="I424" s="334" t="s">
        <v>213</v>
      </c>
      <c r="J424" s="334"/>
      <c r="K424" s="334">
        <v>85168080</v>
      </c>
      <c r="L424" s="335" t="s">
        <v>144</v>
      </c>
      <c r="M424" s="336">
        <v>1000</v>
      </c>
      <c r="N424" s="617">
        <v>4.8</v>
      </c>
      <c r="O424" s="618">
        <v>7</v>
      </c>
      <c r="P424" s="337"/>
      <c r="Q424" s="337"/>
      <c r="R424" s="337"/>
      <c r="S424" s="337"/>
      <c r="T424" s="49" t="s">
        <v>80</v>
      </c>
      <c r="U424" s="338" t="s">
        <v>78</v>
      </c>
      <c r="V424" s="336" t="s">
        <v>145</v>
      </c>
      <c r="W424" s="339">
        <v>46266</v>
      </c>
      <c r="X424" s="339"/>
      <c r="Y424" s="336">
        <v>1</v>
      </c>
      <c r="Z424" s="336">
        <v>1</v>
      </c>
      <c r="AA424" s="336" t="s">
        <v>55</v>
      </c>
      <c r="AB424" s="418" t="s">
        <v>242</v>
      </c>
    </row>
    <row r="425" spans="1:45" s="332" customFormat="1" ht="14.4" thickBot="1" x14ac:dyDescent="0.3">
      <c r="A425" s="340" t="s">
        <v>211</v>
      </c>
      <c r="B425" s="487">
        <v>100471</v>
      </c>
      <c r="C425" s="350">
        <v>5901812595386</v>
      </c>
      <c r="D425" s="351" t="s">
        <v>777</v>
      </c>
      <c r="E425" s="1541">
        <v>14</v>
      </c>
      <c r="F425" s="188">
        <f t="shared" si="70"/>
        <v>17.22</v>
      </c>
      <c r="G425" s="991" t="s">
        <v>81</v>
      </c>
      <c r="H425" s="343" t="s">
        <v>81</v>
      </c>
      <c r="I425" s="341" t="s">
        <v>213</v>
      </c>
      <c r="J425" s="341"/>
      <c r="K425" s="341">
        <v>85168080</v>
      </c>
      <c r="L425" s="342" t="s">
        <v>144</v>
      </c>
      <c r="M425" s="343">
        <v>1000</v>
      </c>
      <c r="N425" s="619">
        <v>4.8</v>
      </c>
      <c r="O425" s="620">
        <v>7</v>
      </c>
      <c r="P425" s="344"/>
      <c r="Q425" s="344"/>
      <c r="R425" s="344"/>
      <c r="S425" s="344"/>
      <c r="T425" s="49" t="s">
        <v>80</v>
      </c>
      <c r="U425" s="352" t="s">
        <v>78</v>
      </c>
      <c r="V425" s="343" t="s">
        <v>145</v>
      </c>
      <c r="W425" s="345">
        <v>46266</v>
      </c>
      <c r="X425" s="345"/>
      <c r="Y425" s="343">
        <v>1</v>
      </c>
      <c r="Z425" s="343">
        <v>1</v>
      </c>
      <c r="AA425" s="343" t="s">
        <v>55</v>
      </c>
      <c r="AB425" s="427" t="s">
        <v>242</v>
      </c>
    </row>
    <row r="426" spans="1:45" s="181" customFormat="1" ht="27.9" customHeight="1" thickBot="1" x14ac:dyDescent="0.3">
      <c r="A426" s="178"/>
      <c r="B426" s="1343"/>
      <c r="C426" s="492"/>
      <c r="D426" s="323" t="s">
        <v>778</v>
      </c>
      <c r="E426" s="1542"/>
      <c r="F426" s="277"/>
      <c r="G426" s="230"/>
      <c r="H426" s="230"/>
      <c r="I426" s="179"/>
      <c r="J426" s="179"/>
      <c r="K426" s="230"/>
      <c r="L426" s="179"/>
      <c r="M426" s="230"/>
      <c r="N426" s="230"/>
      <c r="O426" s="230"/>
      <c r="P426" s="179"/>
      <c r="Q426" s="179"/>
      <c r="R426" s="179"/>
      <c r="S426" s="179"/>
      <c r="T426" s="179"/>
      <c r="U426" s="179"/>
      <c r="V426" s="179"/>
      <c r="W426" s="179"/>
      <c r="X426" s="179"/>
      <c r="Y426" s="179"/>
      <c r="Z426" s="179"/>
      <c r="AA426" s="179"/>
      <c r="AB426" s="180"/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</row>
    <row r="427" spans="1:45" s="181" customFormat="1" ht="16.2" thickBot="1" x14ac:dyDescent="0.3">
      <c r="A427" s="292"/>
      <c r="B427" s="1344"/>
      <c r="C427" s="293"/>
      <c r="D427" s="1364" t="s">
        <v>779</v>
      </c>
      <c r="E427" s="1543"/>
      <c r="F427" s="449"/>
      <c r="G427" s="295"/>
      <c r="H427" s="176"/>
      <c r="I427" s="176"/>
      <c r="J427" s="176"/>
      <c r="K427" s="176"/>
      <c r="L427" s="176"/>
      <c r="M427" s="176"/>
      <c r="N427" s="184"/>
      <c r="O427" s="184"/>
      <c r="P427" s="176"/>
      <c r="Q427" s="182"/>
      <c r="R427" s="182"/>
      <c r="S427" s="183"/>
      <c r="T427" s="184"/>
      <c r="U427" s="183"/>
      <c r="V427" s="175"/>
      <c r="W427" s="177"/>
      <c r="X427" s="177"/>
      <c r="Y427" s="176"/>
      <c r="Z427" s="176"/>
      <c r="AA427" s="176"/>
      <c r="AB427" s="428"/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</row>
    <row r="428" spans="1:45" s="91" customFormat="1" x14ac:dyDescent="0.25">
      <c r="A428" s="38" t="s">
        <v>286</v>
      </c>
      <c r="B428" s="39">
        <v>100278</v>
      </c>
      <c r="C428" s="39">
        <v>8591565111512</v>
      </c>
      <c r="D428" s="38" t="s">
        <v>780</v>
      </c>
      <c r="E428" s="1673">
        <v>1110</v>
      </c>
      <c r="F428" s="187">
        <f t="shared" si="70"/>
        <v>1365.3</v>
      </c>
      <c r="G428" s="954" t="s">
        <v>59</v>
      </c>
      <c r="H428" s="914">
        <v>2.1</v>
      </c>
      <c r="I428" s="12" t="s">
        <v>49</v>
      </c>
      <c r="J428" s="12" t="s">
        <v>50</v>
      </c>
      <c r="K428" s="12">
        <v>84031090</v>
      </c>
      <c r="L428" s="12" t="s">
        <v>56</v>
      </c>
      <c r="M428" s="12">
        <v>235</v>
      </c>
      <c r="N428" s="7">
        <v>716</v>
      </c>
      <c r="O428" s="7">
        <v>316</v>
      </c>
      <c r="P428" s="12"/>
      <c r="Q428" s="13">
        <v>20.5</v>
      </c>
      <c r="R428" s="13">
        <f t="shared" ref="R428:R429" si="71">Q428*0.9</f>
        <v>18.45</v>
      </c>
      <c r="S428" s="14" t="s">
        <v>57</v>
      </c>
      <c r="T428" s="7"/>
      <c r="U428" s="14" t="s">
        <v>53</v>
      </c>
      <c r="V428" s="17" t="s">
        <v>151</v>
      </c>
      <c r="W428" s="18">
        <v>46266</v>
      </c>
      <c r="X428" s="19"/>
      <c r="Y428" s="12">
        <v>1</v>
      </c>
      <c r="Z428" s="12">
        <v>1</v>
      </c>
      <c r="AA428" s="12" t="s">
        <v>55</v>
      </c>
      <c r="AB428" s="414" t="s">
        <v>242</v>
      </c>
    </row>
    <row r="429" spans="1:45" s="91" customFormat="1" x14ac:dyDescent="0.25">
      <c r="A429" s="2" t="s">
        <v>287</v>
      </c>
      <c r="B429" s="3">
        <v>100279</v>
      </c>
      <c r="C429" s="3">
        <v>8591565111529</v>
      </c>
      <c r="D429" s="2" t="s">
        <v>781</v>
      </c>
      <c r="E429" s="1674">
        <v>1160</v>
      </c>
      <c r="F429" s="187">
        <f t="shared" si="70"/>
        <v>1426.8</v>
      </c>
      <c r="G429" s="954" t="s">
        <v>59</v>
      </c>
      <c r="H429" s="914">
        <v>2.1</v>
      </c>
      <c r="I429" s="12" t="s">
        <v>49</v>
      </c>
      <c r="J429" s="12" t="s">
        <v>50</v>
      </c>
      <c r="K429" s="12">
        <v>84031090</v>
      </c>
      <c r="L429" s="12" t="s">
        <v>56</v>
      </c>
      <c r="M429" s="12">
        <v>235</v>
      </c>
      <c r="N429" s="7">
        <v>716</v>
      </c>
      <c r="O429" s="7">
        <v>316</v>
      </c>
      <c r="P429" s="12"/>
      <c r="Q429" s="13">
        <v>20.5</v>
      </c>
      <c r="R429" s="13">
        <f t="shared" si="71"/>
        <v>18.45</v>
      </c>
      <c r="S429" s="14" t="s">
        <v>57</v>
      </c>
      <c r="T429" s="7"/>
      <c r="U429" s="14" t="s">
        <v>53</v>
      </c>
      <c r="V429" s="17" t="s">
        <v>151</v>
      </c>
      <c r="W429" s="18">
        <v>46266</v>
      </c>
      <c r="X429" s="19"/>
      <c r="Y429" s="12">
        <v>1</v>
      </c>
      <c r="Z429" s="12">
        <v>1</v>
      </c>
      <c r="AA429" s="12" t="s">
        <v>55</v>
      </c>
      <c r="AB429" s="414" t="s">
        <v>242</v>
      </c>
    </row>
    <row r="430" spans="1:45" s="91" customFormat="1" x14ac:dyDescent="0.25">
      <c r="A430" s="2" t="s">
        <v>290</v>
      </c>
      <c r="B430" s="3">
        <v>100269</v>
      </c>
      <c r="C430" s="3">
        <v>8591565131213</v>
      </c>
      <c r="D430" s="2" t="s">
        <v>782</v>
      </c>
      <c r="E430" s="1674">
        <v>1160</v>
      </c>
      <c r="F430" s="187">
        <f t="shared" si="70"/>
        <v>1426.8</v>
      </c>
      <c r="G430" s="954" t="s">
        <v>59</v>
      </c>
      <c r="H430" s="914">
        <v>2.1</v>
      </c>
      <c r="I430" s="12" t="s">
        <v>49</v>
      </c>
      <c r="J430" s="12" t="s">
        <v>50</v>
      </c>
      <c r="K430" s="12">
        <v>84031090</v>
      </c>
      <c r="L430" s="12" t="s">
        <v>56</v>
      </c>
      <c r="M430" s="12">
        <v>235</v>
      </c>
      <c r="N430" s="7">
        <v>716</v>
      </c>
      <c r="O430" s="7">
        <v>316</v>
      </c>
      <c r="P430" s="12"/>
      <c r="Q430" s="13">
        <v>20.5</v>
      </c>
      <c r="R430" s="13">
        <f t="shared" ref="R430:R431" si="72">Q430*0.9</f>
        <v>18.45</v>
      </c>
      <c r="S430" s="14" t="s">
        <v>57</v>
      </c>
      <c r="T430" s="7"/>
      <c r="U430" s="14" t="s">
        <v>53</v>
      </c>
      <c r="V430" s="17" t="s">
        <v>151</v>
      </c>
      <c r="W430" s="18">
        <v>46266</v>
      </c>
      <c r="X430" s="19"/>
      <c r="Y430" s="12">
        <v>1</v>
      </c>
      <c r="Z430" s="12">
        <v>1</v>
      </c>
      <c r="AA430" s="12" t="s">
        <v>55</v>
      </c>
      <c r="AB430" s="414" t="s">
        <v>242</v>
      </c>
    </row>
    <row r="431" spans="1:45" s="91" customFormat="1" ht="14.4" thickBot="1" x14ac:dyDescent="0.3">
      <c r="A431" s="31" t="s">
        <v>291</v>
      </c>
      <c r="B431" s="52">
        <v>100270</v>
      </c>
      <c r="C431" s="52">
        <v>8591565112366</v>
      </c>
      <c r="D431" s="31" t="s">
        <v>783</v>
      </c>
      <c r="E431" s="1694">
        <v>1210</v>
      </c>
      <c r="F431" s="187">
        <f t="shared" si="70"/>
        <v>1488.3</v>
      </c>
      <c r="G431" s="954" t="s">
        <v>59</v>
      </c>
      <c r="H431" s="914">
        <v>2.1</v>
      </c>
      <c r="I431" s="12" t="s">
        <v>49</v>
      </c>
      <c r="J431" s="12" t="s">
        <v>50</v>
      </c>
      <c r="K431" s="12">
        <v>84031090</v>
      </c>
      <c r="L431" s="12" t="s">
        <v>56</v>
      </c>
      <c r="M431" s="12">
        <v>235</v>
      </c>
      <c r="N431" s="7">
        <v>716</v>
      </c>
      <c r="O431" s="7">
        <v>316</v>
      </c>
      <c r="P431" s="12"/>
      <c r="Q431" s="13">
        <v>20.5</v>
      </c>
      <c r="R431" s="13">
        <f t="shared" si="72"/>
        <v>18.45</v>
      </c>
      <c r="S431" s="14" t="s">
        <v>57</v>
      </c>
      <c r="T431" s="7"/>
      <c r="U431" s="14" t="s">
        <v>53</v>
      </c>
      <c r="V431" s="17" t="s">
        <v>151</v>
      </c>
      <c r="W431" s="18">
        <v>46266</v>
      </c>
      <c r="X431" s="19"/>
      <c r="Y431" s="12">
        <v>1</v>
      </c>
      <c r="Z431" s="12">
        <v>1</v>
      </c>
      <c r="AA431" s="12" t="s">
        <v>55</v>
      </c>
      <c r="AB431" s="414" t="s">
        <v>242</v>
      </c>
    </row>
    <row r="432" spans="1:45" customFormat="1" ht="29.7" customHeight="1" thickBot="1" x14ac:dyDescent="0.35">
      <c r="A432" s="294"/>
      <c r="B432" s="1345"/>
      <c r="C432" s="176"/>
      <c r="D432" s="392" t="s">
        <v>278</v>
      </c>
      <c r="E432" s="1544"/>
      <c r="F432" s="393"/>
      <c r="G432" s="992"/>
      <c r="H432" s="992"/>
      <c r="I432" s="394"/>
      <c r="J432" s="394"/>
      <c r="K432" s="295"/>
      <c r="L432" s="296"/>
      <c r="M432" s="296"/>
      <c r="N432" s="621"/>
      <c r="O432" s="621"/>
      <c r="P432" s="296"/>
      <c r="Q432" s="296"/>
      <c r="R432" s="296"/>
      <c r="S432" s="296"/>
      <c r="T432" s="296"/>
      <c r="U432" s="297"/>
      <c r="V432" s="297"/>
      <c r="W432" s="296"/>
      <c r="X432" s="296"/>
      <c r="Y432" s="296"/>
      <c r="Z432" s="175"/>
      <c r="AA432" s="298"/>
      <c r="AB432" s="411"/>
    </row>
    <row r="433" spans="1:28" customFormat="1" ht="17.7" customHeight="1" thickBot="1" x14ac:dyDescent="0.35">
      <c r="A433" s="4"/>
      <c r="B433" s="5"/>
      <c r="C433" s="5"/>
      <c r="D433" s="6" t="s">
        <v>791</v>
      </c>
      <c r="E433" s="318"/>
      <c r="F433" s="318"/>
      <c r="G433" s="993"/>
      <c r="H433" s="993"/>
      <c r="I433" s="318"/>
      <c r="J433" s="405"/>
      <c r="K433" s="20"/>
      <c r="L433" s="20"/>
      <c r="M433" s="20"/>
      <c r="N433" s="588"/>
      <c r="O433" s="588"/>
      <c r="P433" s="23"/>
      <c r="Q433" s="20"/>
      <c r="R433" s="20"/>
      <c r="S433" s="319"/>
      <c r="T433" s="21"/>
      <c r="U433" s="20"/>
      <c r="V433" s="20"/>
      <c r="W433" s="320"/>
      <c r="X433" s="321"/>
      <c r="Y433" s="322"/>
      <c r="Z433" s="22"/>
      <c r="AA433" s="22"/>
      <c r="AB433" s="436"/>
    </row>
    <row r="434" spans="1:28" s="533" customFormat="1" ht="14.4" x14ac:dyDescent="0.3">
      <c r="A434" s="2" t="s">
        <v>269</v>
      </c>
      <c r="B434" s="3">
        <v>600001</v>
      </c>
      <c r="C434" s="3">
        <v>8588005819015</v>
      </c>
      <c r="D434" s="38" t="s">
        <v>784</v>
      </c>
      <c r="E434" s="1653">
        <v>1670</v>
      </c>
      <c r="F434" s="187">
        <f t="shared" si="70"/>
        <v>2054.1</v>
      </c>
      <c r="G434" s="535" t="s">
        <v>81</v>
      </c>
      <c r="H434" s="536" t="s">
        <v>81</v>
      </c>
      <c r="I434" s="12" t="s">
        <v>49</v>
      </c>
      <c r="J434" s="12" t="s">
        <v>150</v>
      </c>
      <c r="K434" s="497">
        <v>84031090</v>
      </c>
      <c r="L434" s="12" t="s">
        <v>60</v>
      </c>
      <c r="M434" s="3">
        <v>505</v>
      </c>
      <c r="N434" s="7">
        <v>1140</v>
      </c>
      <c r="O434" s="562">
        <v>555</v>
      </c>
      <c r="P434" s="3"/>
      <c r="Q434" s="13"/>
      <c r="R434" s="17">
        <v>174</v>
      </c>
      <c r="S434" s="3"/>
      <c r="T434" s="57"/>
      <c r="U434" s="369" t="s">
        <v>73</v>
      </c>
      <c r="V434" s="17" t="s">
        <v>284</v>
      </c>
      <c r="W434" s="18">
        <v>46266</v>
      </c>
      <c r="X434" s="14"/>
      <c r="Y434" s="12">
        <v>1</v>
      </c>
      <c r="Z434" s="12">
        <v>1</v>
      </c>
      <c r="AA434" s="12" t="s">
        <v>55</v>
      </c>
      <c r="AB434" s="414" t="s">
        <v>242</v>
      </c>
    </row>
    <row r="435" spans="1:28" s="533" customFormat="1" ht="14.4" x14ac:dyDescent="0.3">
      <c r="A435" s="2" t="s">
        <v>270</v>
      </c>
      <c r="B435" s="3">
        <v>600002</v>
      </c>
      <c r="C435" s="3">
        <v>8588005819022</v>
      </c>
      <c r="D435" s="2" t="s">
        <v>785</v>
      </c>
      <c r="E435" s="1654">
        <v>1780</v>
      </c>
      <c r="F435" s="187">
        <f t="shared" si="70"/>
        <v>2189.4</v>
      </c>
      <c r="G435" s="535" t="s">
        <v>81</v>
      </c>
      <c r="H435" s="536" t="s">
        <v>81</v>
      </c>
      <c r="I435" s="12" t="s">
        <v>49</v>
      </c>
      <c r="J435" s="12" t="s">
        <v>150</v>
      </c>
      <c r="K435" s="497">
        <v>84031090</v>
      </c>
      <c r="L435" s="12" t="s">
        <v>60</v>
      </c>
      <c r="M435" s="3">
        <v>565</v>
      </c>
      <c r="N435" s="7">
        <v>1140</v>
      </c>
      <c r="O435" s="562">
        <v>555</v>
      </c>
      <c r="P435" s="3"/>
      <c r="Q435" s="13"/>
      <c r="R435" s="17">
        <v>188</v>
      </c>
      <c r="S435" s="3"/>
      <c r="T435" s="14"/>
      <c r="U435" s="369" t="s">
        <v>73</v>
      </c>
      <c r="V435" s="17" t="s">
        <v>284</v>
      </c>
      <c r="W435" s="18">
        <v>46266</v>
      </c>
      <c r="X435" s="14"/>
      <c r="Y435" s="12">
        <v>1</v>
      </c>
      <c r="Z435" s="12">
        <v>1</v>
      </c>
      <c r="AA435" s="12" t="s">
        <v>55</v>
      </c>
      <c r="AB435" s="414" t="s">
        <v>242</v>
      </c>
    </row>
    <row r="436" spans="1:28" s="533" customFormat="1" ht="14.4" x14ac:dyDescent="0.3">
      <c r="A436" s="2" t="s">
        <v>271</v>
      </c>
      <c r="B436" s="3">
        <v>600003</v>
      </c>
      <c r="C436" s="3">
        <v>8588005819039</v>
      </c>
      <c r="D436" s="2" t="s">
        <v>786</v>
      </c>
      <c r="E436" s="1654">
        <v>1900</v>
      </c>
      <c r="F436" s="187">
        <f t="shared" si="70"/>
        <v>2337</v>
      </c>
      <c r="G436" s="535" t="s">
        <v>81</v>
      </c>
      <c r="H436" s="536" t="s">
        <v>81</v>
      </c>
      <c r="I436" s="12" t="s">
        <v>49</v>
      </c>
      <c r="J436" s="12" t="s">
        <v>150</v>
      </c>
      <c r="K436" s="497">
        <v>84031090</v>
      </c>
      <c r="L436" s="12" t="s">
        <v>60</v>
      </c>
      <c r="M436" s="3">
        <v>625</v>
      </c>
      <c r="N436" s="7">
        <v>1140</v>
      </c>
      <c r="O436" s="562">
        <v>555</v>
      </c>
      <c r="P436" s="3"/>
      <c r="Q436" s="13"/>
      <c r="R436" s="17">
        <v>205</v>
      </c>
      <c r="S436" s="3"/>
      <c r="T436" s="14"/>
      <c r="U436" s="369" t="s">
        <v>73</v>
      </c>
      <c r="V436" s="17" t="s">
        <v>284</v>
      </c>
      <c r="W436" s="18">
        <v>46266</v>
      </c>
      <c r="X436" s="14"/>
      <c r="Y436" s="12">
        <v>1</v>
      </c>
      <c r="Z436" s="12">
        <v>1</v>
      </c>
      <c r="AA436" s="12" t="s">
        <v>55</v>
      </c>
      <c r="AB436" s="414" t="s">
        <v>242</v>
      </c>
    </row>
    <row r="437" spans="1:28" s="533" customFormat="1" ht="14.4" x14ac:dyDescent="0.3">
      <c r="A437" s="2" t="s">
        <v>272</v>
      </c>
      <c r="B437" s="3">
        <v>600004</v>
      </c>
      <c r="C437" s="3">
        <v>8588005819046</v>
      </c>
      <c r="D437" s="2" t="s">
        <v>787</v>
      </c>
      <c r="E437" s="1654">
        <v>2240</v>
      </c>
      <c r="F437" s="187">
        <f t="shared" si="70"/>
        <v>2755.2</v>
      </c>
      <c r="G437" s="535" t="s">
        <v>81</v>
      </c>
      <c r="H437" s="536" t="s">
        <v>81</v>
      </c>
      <c r="I437" s="12" t="s">
        <v>49</v>
      </c>
      <c r="J437" s="12" t="s">
        <v>150</v>
      </c>
      <c r="K437" s="497">
        <v>84031090</v>
      </c>
      <c r="L437" s="12" t="s">
        <v>60</v>
      </c>
      <c r="M437" s="3">
        <v>690</v>
      </c>
      <c r="N437" s="7">
        <v>1160</v>
      </c>
      <c r="O437" s="562">
        <v>600</v>
      </c>
      <c r="P437" s="3"/>
      <c r="Q437" s="13"/>
      <c r="R437" s="17">
        <v>243</v>
      </c>
      <c r="S437" s="3"/>
      <c r="T437" s="14"/>
      <c r="U437" s="369" t="s">
        <v>73</v>
      </c>
      <c r="V437" s="17" t="s">
        <v>284</v>
      </c>
      <c r="W437" s="18">
        <v>46266</v>
      </c>
      <c r="X437" s="14"/>
      <c r="Y437" s="12">
        <v>1</v>
      </c>
      <c r="Z437" s="12">
        <v>1</v>
      </c>
      <c r="AA437" s="12" t="s">
        <v>55</v>
      </c>
      <c r="AB437" s="414" t="s">
        <v>242</v>
      </c>
    </row>
    <row r="438" spans="1:28" s="533" customFormat="1" ht="14.4" x14ac:dyDescent="0.3">
      <c r="A438" s="2" t="s">
        <v>273</v>
      </c>
      <c r="B438" s="3">
        <v>600005</v>
      </c>
      <c r="C438" s="3">
        <v>8588005819053</v>
      </c>
      <c r="D438" s="2" t="s">
        <v>788</v>
      </c>
      <c r="E438" s="1654">
        <v>2840</v>
      </c>
      <c r="F438" s="187">
        <f t="shared" si="70"/>
        <v>3493.2</v>
      </c>
      <c r="G438" s="535" t="s">
        <v>81</v>
      </c>
      <c r="H438" s="536" t="s">
        <v>81</v>
      </c>
      <c r="I438" s="12" t="s">
        <v>49</v>
      </c>
      <c r="J438" s="12" t="s">
        <v>150</v>
      </c>
      <c r="K438" s="497">
        <v>84031090</v>
      </c>
      <c r="L438" s="12" t="s">
        <v>60</v>
      </c>
      <c r="M438" s="3">
        <v>775</v>
      </c>
      <c r="N438" s="7">
        <v>1160</v>
      </c>
      <c r="O438" s="562">
        <v>665</v>
      </c>
      <c r="P438" s="3"/>
      <c r="Q438" s="13"/>
      <c r="R438" s="17">
        <v>315</v>
      </c>
      <c r="S438" s="3"/>
      <c r="T438" s="14"/>
      <c r="U438" s="369" t="s">
        <v>73</v>
      </c>
      <c r="V438" s="17" t="s">
        <v>284</v>
      </c>
      <c r="W438" s="18">
        <v>46266</v>
      </c>
      <c r="X438" s="14"/>
      <c r="Y438" s="12">
        <v>1</v>
      </c>
      <c r="Z438" s="12">
        <v>1</v>
      </c>
      <c r="AA438" s="12" t="s">
        <v>55</v>
      </c>
      <c r="AB438" s="414" t="s">
        <v>242</v>
      </c>
    </row>
    <row r="439" spans="1:28" s="533" customFormat="1" ht="15" thickBot="1" x14ac:dyDescent="0.35">
      <c r="A439" s="2" t="s">
        <v>274</v>
      </c>
      <c r="B439" s="3">
        <v>600006</v>
      </c>
      <c r="C439" s="3">
        <v>8588005819060</v>
      </c>
      <c r="D439" s="31" t="s">
        <v>789</v>
      </c>
      <c r="E439" s="1655">
        <v>3080</v>
      </c>
      <c r="F439" s="187">
        <f t="shared" si="70"/>
        <v>3788.4</v>
      </c>
      <c r="G439" s="535" t="s">
        <v>81</v>
      </c>
      <c r="H439" s="536" t="s">
        <v>81</v>
      </c>
      <c r="I439" s="12" t="s">
        <v>49</v>
      </c>
      <c r="J439" s="12" t="s">
        <v>150</v>
      </c>
      <c r="K439" s="497">
        <v>84031090</v>
      </c>
      <c r="L439" s="12" t="s">
        <v>60</v>
      </c>
      <c r="M439" s="3">
        <v>775</v>
      </c>
      <c r="N439" s="7">
        <v>1160</v>
      </c>
      <c r="O439" s="562">
        <v>755</v>
      </c>
      <c r="P439" s="3"/>
      <c r="Q439" s="13"/>
      <c r="R439" s="17">
        <v>350</v>
      </c>
      <c r="S439" s="3"/>
      <c r="T439" s="64"/>
      <c r="U439" s="369" t="s">
        <v>73</v>
      </c>
      <c r="V439" s="17" t="s">
        <v>284</v>
      </c>
      <c r="W439" s="18">
        <v>46266</v>
      </c>
      <c r="X439" s="14"/>
      <c r="Y439" s="12">
        <v>1</v>
      </c>
      <c r="Z439" s="12">
        <v>1</v>
      </c>
      <c r="AA439" s="12" t="s">
        <v>55</v>
      </c>
      <c r="AB439" s="414" t="s">
        <v>242</v>
      </c>
    </row>
    <row r="440" spans="1:28" customFormat="1" ht="16.2" thickBot="1" x14ac:dyDescent="0.35">
      <c r="A440" s="4"/>
      <c r="B440" s="1346"/>
      <c r="C440" s="485"/>
      <c r="D440" s="407" t="s">
        <v>790</v>
      </c>
      <c r="E440" s="437"/>
      <c r="F440" s="437"/>
      <c r="G440" s="485"/>
      <c r="H440" s="485"/>
      <c r="I440" s="4"/>
      <c r="J440" s="4"/>
      <c r="K440" s="4"/>
      <c r="L440" s="4"/>
      <c r="M440" s="4"/>
      <c r="N440" s="590"/>
      <c r="O440" s="590"/>
      <c r="P440" s="4"/>
      <c r="Q440" s="4"/>
      <c r="R440" s="4"/>
      <c r="S440" s="4"/>
      <c r="T440" s="23"/>
      <c r="U440" s="21"/>
      <c r="V440" s="406"/>
      <c r="W440" s="23"/>
      <c r="X440" s="23"/>
      <c r="Y440" s="24"/>
      <c r="Z440" s="25"/>
      <c r="AA440" s="26"/>
      <c r="AB440" s="412"/>
    </row>
    <row r="441" spans="1:28" s="1622" customFormat="1" ht="14.4" x14ac:dyDescent="0.3">
      <c r="A441" s="9" t="s">
        <v>275</v>
      </c>
      <c r="B441" s="10">
        <v>600021</v>
      </c>
      <c r="C441" s="10">
        <v>8588005819770</v>
      </c>
      <c r="D441" s="9" t="s">
        <v>792</v>
      </c>
      <c r="E441" s="1653">
        <v>1688</v>
      </c>
      <c r="F441" s="185">
        <f t="shared" si="70"/>
        <v>2076.2399999999998</v>
      </c>
      <c r="G441" s="1695" t="s">
        <v>282</v>
      </c>
      <c r="H441" s="1696">
        <v>1.35</v>
      </c>
      <c r="I441" s="27" t="s">
        <v>49</v>
      </c>
      <c r="J441" s="27" t="s">
        <v>150</v>
      </c>
      <c r="K441" s="72">
        <v>84162090</v>
      </c>
      <c r="L441" s="27" t="s">
        <v>283</v>
      </c>
      <c r="M441" s="10">
        <v>543</v>
      </c>
      <c r="N441" s="72">
        <v>263</v>
      </c>
      <c r="O441" s="1697">
        <v>235</v>
      </c>
      <c r="P441" s="10"/>
      <c r="Q441" s="60"/>
      <c r="R441" s="60">
        <v>14</v>
      </c>
      <c r="S441" s="10"/>
      <c r="T441" s="733" t="s">
        <v>58</v>
      </c>
      <c r="U441" s="1698" t="s">
        <v>53</v>
      </c>
      <c r="V441" s="42" t="s">
        <v>285</v>
      </c>
      <c r="W441" s="28">
        <v>46266</v>
      </c>
      <c r="X441" s="41"/>
      <c r="Y441" s="27">
        <v>1</v>
      </c>
      <c r="Z441" s="27">
        <v>1</v>
      </c>
      <c r="AA441" s="27" t="s">
        <v>55</v>
      </c>
      <c r="AB441" s="717" t="s">
        <v>242</v>
      </c>
    </row>
    <row r="442" spans="1:28" s="1622" customFormat="1" ht="15" thickBot="1" x14ac:dyDescent="0.35">
      <c r="A442" s="9" t="s">
        <v>276</v>
      </c>
      <c r="B442" s="10">
        <v>600022</v>
      </c>
      <c r="C442" s="10">
        <v>8588005819787</v>
      </c>
      <c r="D442" s="9" t="s">
        <v>793</v>
      </c>
      <c r="E442" s="1654">
        <v>1880</v>
      </c>
      <c r="F442" s="185">
        <f t="shared" si="70"/>
        <v>2312.4</v>
      </c>
      <c r="G442" s="1695" t="s">
        <v>282</v>
      </c>
      <c r="H442" s="1696">
        <v>1.35</v>
      </c>
      <c r="I442" s="27" t="s">
        <v>49</v>
      </c>
      <c r="J442" s="27" t="s">
        <v>150</v>
      </c>
      <c r="K442" s="72">
        <v>84162090</v>
      </c>
      <c r="L442" s="27" t="s">
        <v>283</v>
      </c>
      <c r="M442" s="10">
        <v>543</v>
      </c>
      <c r="N442" s="72">
        <v>263</v>
      </c>
      <c r="O442" s="1697">
        <v>235.5</v>
      </c>
      <c r="P442" s="10"/>
      <c r="Q442" s="60"/>
      <c r="R442" s="60">
        <v>15</v>
      </c>
      <c r="S442" s="10"/>
      <c r="T442" s="733" t="s">
        <v>58</v>
      </c>
      <c r="U442" s="41" t="s">
        <v>53</v>
      </c>
      <c r="V442" s="42" t="s">
        <v>285</v>
      </c>
      <c r="W442" s="28">
        <v>46266</v>
      </c>
      <c r="X442" s="41"/>
      <c r="Y442" s="27">
        <v>1</v>
      </c>
      <c r="Z442" s="27">
        <v>1</v>
      </c>
      <c r="AA442" s="27" t="s">
        <v>55</v>
      </c>
      <c r="AB442" s="717" t="s">
        <v>242</v>
      </c>
    </row>
    <row r="443" spans="1:28" s="533" customFormat="1" ht="16.2" thickBot="1" x14ac:dyDescent="0.35">
      <c r="A443" s="33"/>
      <c r="B443" s="829"/>
      <c r="C443" s="829"/>
      <c r="D443" s="408" t="s">
        <v>794</v>
      </c>
      <c r="E443" s="904"/>
      <c r="F443" s="904"/>
      <c r="G443" s="994"/>
      <c r="H443" s="994"/>
      <c r="I443" s="33"/>
      <c r="J443" s="33"/>
      <c r="K443" s="33"/>
      <c r="L443" s="33"/>
      <c r="M443" s="33"/>
      <c r="N443" s="622"/>
      <c r="O443" s="622"/>
      <c r="P443" s="33"/>
      <c r="Q443" s="33"/>
      <c r="R443" s="33"/>
      <c r="S443" s="33"/>
      <c r="T443" s="439"/>
      <c r="U443" s="440"/>
      <c r="V443" s="77"/>
      <c r="W443" s="40"/>
      <c r="X443" s="40"/>
      <c r="Y443" s="116"/>
      <c r="Z443" s="117"/>
      <c r="AA443" s="78"/>
      <c r="AB443" s="413"/>
    </row>
    <row r="444" spans="1:28" s="533" customFormat="1" ht="14.4" x14ac:dyDescent="0.3">
      <c r="A444" s="38" t="s">
        <v>795</v>
      </c>
      <c r="B444" s="39">
        <v>600061</v>
      </c>
      <c r="C444" s="39">
        <v>8588005819879</v>
      </c>
      <c r="D444" s="244" t="s">
        <v>279</v>
      </c>
      <c r="E444" s="236">
        <v>500</v>
      </c>
      <c r="F444" s="186">
        <f t="shared" si="70"/>
        <v>615</v>
      </c>
      <c r="G444" s="258" t="s">
        <v>81</v>
      </c>
      <c r="H444" s="55" t="s">
        <v>81</v>
      </c>
      <c r="I444" s="354" t="s">
        <v>49</v>
      </c>
      <c r="J444" s="55" t="s">
        <v>150</v>
      </c>
      <c r="K444" s="442">
        <v>84169000</v>
      </c>
      <c r="L444" s="55" t="s">
        <v>60</v>
      </c>
      <c r="M444" s="443"/>
      <c r="N444" s="623"/>
      <c r="O444" s="624"/>
      <c r="P444" s="39"/>
      <c r="Q444" s="355"/>
      <c r="R444" s="56"/>
      <c r="S444" s="443"/>
      <c r="T444" s="57"/>
      <c r="U444" s="57" t="s">
        <v>53</v>
      </c>
      <c r="V444" s="56" t="s">
        <v>285</v>
      </c>
      <c r="W444" s="448">
        <v>46266</v>
      </c>
      <c r="X444" s="537"/>
      <c r="Y444" s="55">
        <v>1</v>
      </c>
      <c r="Z444" s="55">
        <v>1</v>
      </c>
      <c r="AA444" s="305" t="s">
        <v>55</v>
      </c>
      <c r="AB444" s="429" t="s">
        <v>242</v>
      </c>
    </row>
    <row r="445" spans="1:28" s="533" customFormat="1" ht="14.4" x14ac:dyDescent="0.3">
      <c r="A445" s="2" t="s">
        <v>796</v>
      </c>
      <c r="B445" s="3">
        <v>600062</v>
      </c>
      <c r="C445" s="3">
        <v>8588005819886</v>
      </c>
      <c r="D445" s="359" t="s">
        <v>280</v>
      </c>
      <c r="E445" s="237">
        <v>320</v>
      </c>
      <c r="F445" s="187">
        <f t="shared" si="70"/>
        <v>393.6</v>
      </c>
      <c r="G445" s="299" t="s">
        <v>81</v>
      </c>
      <c r="H445" s="12" t="s">
        <v>81</v>
      </c>
      <c r="I445" s="85" t="s">
        <v>49</v>
      </c>
      <c r="J445" s="12" t="s">
        <v>150</v>
      </c>
      <c r="K445" s="905">
        <v>84169000</v>
      </c>
      <c r="L445" s="12" t="s">
        <v>283</v>
      </c>
      <c r="M445" s="444"/>
      <c r="N445" s="562"/>
      <c r="O445" s="906"/>
      <c r="P445" s="3"/>
      <c r="Q445" s="290"/>
      <c r="R445" s="13"/>
      <c r="S445" s="444"/>
      <c r="T445" s="14"/>
      <c r="U445" s="290"/>
      <c r="V445" s="13" t="s">
        <v>285</v>
      </c>
      <c r="W445" s="19">
        <v>46266</v>
      </c>
      <c r="X445" s="438"/>
      <c r="Y445" s="12">
        <v>1</v>
      </c>
      <c r="Z445" s="12">
        <v>1</v>
      </c>
      <c r="AA445" s="86" t="s">
        <v>55</v>
      </c>
      <c r="AB445" s="414" t="s">
        <v>242</v>
      </c>
    </row>
    <row r="446" spans="1:28" s="533" customFormat="1" ht="14.4" x14ac:dyDescent="0.3">
      <c r="A446" s="2" t="s">
        <v>797</v>
      </c>
      <c r="B446" s="3">
        <v>600063</v>
      </c>
      <c r="C446" s="3">
        <v>8588005819893</v>
      </c>
      <c r="D446" s="359" t="s">
        <v>798</v>
      </c>
      <c r="E446" s="237">
        <v>105</v>
      </c>
      <c r="F446" s="187">
        <f t="shared" si="70"/>
        <v>129.15</v>
      </c>
      <c r="G446" s="299" t="s">
        <v>81</v>
      </c>
      <c r="H446" s="12" t="s">
        <v>81</v>
      </c>
      <c r="I446" s="85" t="s">
        <v>49</v>
      </c>
      <c r="J446" s="12" t="s">
        <v>150</v>
      </c>
      <c r="K446" s="905">
        <v>84169000</v>
      </c>
      <c r="L446" s="12" t="s">
        <v>283</v>
      </c>
      <c r="M446" s="444"/>
      <c r="N446" s="562"/>
      <c r="O446" s="906"/>
      <c r="P446" s="3"/>
      <c r="Q446" s="290"/>
      <c r="R446" s="13"/>
      <c r="S446" s="444"/>
      <c r="T446" s="14"/>
      <c r="U446" s="290"/>
      <c r="V446" s="13" t="s">
        <v>285</v>
      </c>
      <c r="W446" s="19">
        <v>46266</v>
      </c>
      <c r="X446" s="438"/>
      <c r="Y446" s="12">
        <v>1</v>
      </c>
      <c r="Z446" s="12">
        <v>1</v>
      </c>
      <c r="AA446" s="86" t="s">
        <v>55</v>
      </c>
      <c r="AB446" s="414" t="s">
        <v>242</v>
      </c>
    </row>
    <row r="447" spans="1:28" s="533" customFormat="1" ht="14.4" x14ac:dyDescent="0.3">
      <c r="A447" s="74" t="s">
        <v>304</v>
      </c>
      <c r="B447" s="3">
        <v>600064</v>
      </c>
      <c r="C447" s="3">
        <v>8588005819909</v>
      </c>
      <c r="D447" s="359" t="s">
        <v>304</v>
      </c>
      <c r="E447" s="237">
        <v>45</v>
      </c>
      <c r="F447" s="187">
        <f t="shared" si="70"/>
        <v>55.35</v>
      </c>
      <c r="G447" s="299" t="s">
        <v>81</v>
      </c>
      <c r="H447" s="12" t="s">
        <v>81</v>
      </c>
      <c r="I447" s="85" t="s">
        <v>49</v>
      </c>
      <c r="J447" s="12" t="s">
        <v>150</v>
      </c>
      <c r="K447" s="905">
        <v>84169000</v>
      </c>
      <c r="L447" s="12" t="s">
        <v>283</v>
      </c>
      <c r="M447" s="444"/>
      <c r="N447" s="562"/>
      <c r="O447" s="906"/>
      <c r="P447" s="3"/>
      <c r="Q447" s="290"/>
      <c r="R447" s="13"/>
      <c r="S447" s="444"/>
      <c r="T447" s="14"/>
      <c r="U447" s="290"/>
      <c r="V447" s="13" t="s">
        <v>285</v>
      </c>
      <c r="W447" s="19">
        <v>46266</v>
      </c>
      <c r="X447" s="438"/>
      <c r="Y447" s="12">
        <v>1</v>
      </c>
      <c r="Z447" s="12">
        <v>1</v>
      </c>
      <c r="AA447" s="86" t="s">
        <v>55</v>
      </c>
      <c r="AB447" s="414" t="s">
        <v>242</v>
      </c>
    </row>
    <row r="448" spans="1:28" s="91" customFormat="1" ht="17.399999999999999" customHeight="1" x14ac:dyDescent="0.25">
      <c r="A448" s="2" t="s">
        <v>277</v>
      </c>
      <c r="B448" s="3">
        <v>600065</v>
      </c>
      <c r="C448" s="3">
        <v>8588005819916</v>
      </c>
      <c r="D448" s="359" t="s">
        <v>281</v>
      </c>
      <c r="E448" s="237">
        <v>708</v>
      </c>
      <c r="F448" s="187">
        <f t="shared" si="70"/>
        <v>870.84</v>
      </c>
      <c r="G448" s="441" t="s">
        <v>282</v>
      </c>
      <c r="H448" s="404">
        <v>1.35</v>
      </c>
      <c r="I448" s="85" t="s">
        <v>49</v>
      </c>
      <c r="J448" s="12" t="s">
        <v>150</v>
      </c>
      <c r="K448" s="905">
        <v>84169000</v>
      </c>
      <c r="L448" s="12" t="s">
        <v>283</v>
      </c>
      <c r="M448" s="289">
        <v>2761</v>
      </c>
      <c r="N448" s="7">
        <v>60</v>
      </c>
      <c r="O448" s="907">
        <v>190</v>
      </c>
      <c r="P448" s="13"/>
      <c r="Q448" s="438"/>
      <c r="R448" s="7"/>
      <c r="S448" s="438"/>
      <c r="T448" s="14"/>
      <c r="U448" s="438"/>
      <c r="V448" s="17" t="s">
        <v>285</v>
      </c>
      <c r="W448" s="19">
        <v>46266</v>
      </c>
      <c r="X448" s="454"/>
      <c r="Y448" s="12">
        <v>1</v>
      </c>
      <c r="Z448" s="12">
        <v>1</v>
      </c>
      <c r="AA448" s="86" t="s">
        <v>55</v>
      </c>
      <c r="AB448" s="414" t="s">
        <v>242</v>
      </c>
    </row>
    <row r="449" spans="1:28" s="91" customFormat="1" ht="17.399999999999999" customHeight="1" x14ac:dyDescent="0.25">
      <c r="A449" s="2" t="s">
        <v>288</v>
      </c>
      <c r="B449" s="3">
        <v>600066</v>
      </c>
      <c r="C449" s="3" t="s">
        <v>289</v>
      </c>
      <c r="D449" s="359" t="s">
        <v>288</v>
      </c>
      <c r="E449" s="237">
        <v>100</v>
      </c>
      <c r="F449" s="187">
        <f t="shared" si="70"/>
        <v>123</v>
      </c>
      <c r="G449" s="441" t="s">
        <v>81</v>
      </c>
      <c r="H449" s="404" t="s">
        <v>81</v>
      </c>
      <c r="I449" s="85" t="s">
        <v>49</v>
      </c>
      <c r="J449" s="12" t="s">
        <v>150</v>
      </c>
      <c r="K449" s="905">
        <v>84169000</v>
      </c>
      <c r="L449" s="12" t="s">
        <v>283</v>
      </c>
      <c r="M449" s="289"/>
      <c r="N449" s="7"/>
      <c r="O449" s="907"/>
      <c r="P449" s="13"/>
      <c r="Q449" s="438"/>
      <c r="R449" s="7"/>
      <c r="S449" s="438"/>
      <c r="T449" s="14"/>
      <c r="U449" s="438"/>
      <c r="V449" s="17" t="s">
        <v>285</v>
      </c>
      <c r="W449" s="19">
        <v>46266</v>
      </c>
      <c r="X449" s="454"/>
      <c r="Y449" s="12">
        <v>1</v>
      </c>
      <c r="Z449" s="12">
        <v>1</v>
      </c>
      <c r="AA449" s="86" t="s">
        <v>55</v>
      </c>
      <c r="AB449" s="414" t="s">
        <v>242</v>
      </c>
    </row>
    <row r="450" spans="1:28" s="91" customFormat="1" ht="17.399999999999999" customHeight="1" thickBot="1" x14ac:dyDescent="0.3">
      <c r="A450" s="31" t="s">
        <v>313</v>
      </c>
      <c r="B450" s="52">
        <v>600088</v>
      </c>
      <c r="C450" s="52">
        <v>8588005821841</v>
      </c>
      <c r="D450" s="363" t="s">
        <v>314</v>
      </c>
      <c r="E450" s="238">
        <v>75</v>
      </c>
      <c r="F450" s="908">
        <f t="shared" si="70"/>
        <v>92.25</v>
      </c>
      <c r="G450" s="909" t="s">
        <v>81</v>
      </c>
      <c r="H450" s="32" t="s">
        <v>81</v>
      </c>
      <c r="I450" s="87" t="s">
        <v>49</v>
      </c>
      <c r="J450" s="32" t="s">
        <v>150</v>
      </c>
      <c r="K450" s="910">
        <v>84169000</v>
      </c>
      <c r="L450" s="32" t="s">
        <v>60</v>
      </c>
      <c r="M450" s="362"/>
      <c r="N450" s="63"/>
      <c r="O450" s="659"/>
      <c r="P450" s="62"/>
      <c r="Q450" s="445"/>
      <c r="R450" s="63"/>
      <c r="S450" s="445"/>
      <c r="T450" s="64"/>
      <c r="U450" s="64" t="s">
        <v>53</v>
      </c>
      <c r="V450" s="62" t="s">
        <v>285</v>
      </c>
      <c r="W450" s="544">
        <v>46266</v>
      </c>
      <c r="X450" s="657"/>
      <c r="Y450" s="32">
        <v>1</v>
      </c>
      <c r="Z450" s="32">
        <v>1</v>
      </c>
      <c r="AA450" s="911" t="s">
        <v>55</v>
      </c>
      <c r="AB450" s="430" t="s">
        <v>242</v>
      </c>
    </row>
    <row r="451" spans="1:28" x14ac:dyDescent="0.25">
      <c r="B451" s="1347"/>
      <c r="S451" s="257"/>
      <c r="T451" s="257"/>
      <c r="U451" s="257"/>
      <c r="V451" s="256"/>
      <c r="W451" s="256"/>
      <c r="X451" s="256"/>
      <c r="Y451" s="256"/>
      <c r="Z451" s="256"/>
      <c r="AA451" s="256"/>
    </row>
    <row r="452" spans="1:28" ht="17.399999999999999" x14ac:dyDescent="0.3">
      <c r="A452" s="539" t="s">
        <v>880</v>
      </c>
      <c r="B452" s="1348"/>
      <c r="C452" s="484"/>
      <c r="G452" s="231" t="s">
        <v>67</v>
      </c>
      <c r="S452" s="257"/>
      <c r="T452" s="257"/>
      <c r="U452" s="257"/>
      <c r="V452" s="256"/>
      <c r="W452" s="256"/>
      <c r="X452" s="256"/>
      <c r="Y452" s="256"/>
      <c r="Z452" s="256"/>
      <c r="AA452" s="256"/>
    </row>
    <row r="453" spans="1:28" ht="17.399999999999999" x14ac:dyDescent="0.3">
      <c r="B453" s="1348"/>
      <c r="C453" s="483"/>
      <c r="S453" s="257"/>
      <c r="T453" s="257"/>
      <c r="U453" s="257"/>
      <c r="V453" s="256"/>
      <c r="W453" s="256"/>
      <c r="X453" s="256"/>
      <c r="Y453" s="256"/>
      <c r="Z453" s="256"/>
      <c r="AA453" s="256"/>
    </row>
    <row r="454" spans="1:28" ht="17.399999999999999" x14ac:dyDescent="0.3">
      <c r="A454" s="1446" t="s">
        <v>984</v>
      </c>
      <c r="B454" s="1349"/>
      <c r="C454" s="483"/>
      <c r="S454" s="257"/>
      <c r="T454" s="257"/>
      <c r="U454" s="257"/>
      <c r="V454" s="256"/>
      <c r="W454" s="256"/>
      <c r="X454" s="256"/>
      <c r="Y454" s="256"/>
      <c r="Z454" s="256"/>
      <c r="AA454" s="256"/>
    </row>
    <row r="455" spans="1:28" x14ac:dyDescent="0.25">
      <c r="S455" s="257"/>
      <c r="T455" s="257"/>
      <c r="U455" s="257"/>
    </row>
    <row r="456" spans="1:28" x14ac:dyDescent="0.25">
      <c r="D456" s="73" t="s">
        <v>67</v>
      </c>
      <c r="S456" s="257"/>
      <c r="T456" s="257"/>
      <c r="U456" s="257"/>
    </row>
    <row r="457" spans="1:28" x14ac:dyDescent="0.25">
      <c r="S457" s="257"/>
      <c r="T457" s="257"/>
      <c r="U457" s="257"/>
    </row>
  </sheetData>
  <autoFilter ref="B1:B457" xr:uid="{00000000-0001-0000-0000-000000000000}"/>
  <phoneticPr fontId="29" type="noConversion"/>
  <conditionalFormatting sqref="C294">
    <cfRule type="duplicateValues" dxfId="10" priority="9"/>
  </conditionalFormatting>
  <conditionalFormatting sqref="C295:C296">
    <cfRule type="duplicateValues" dxfId="9" priority="8"/>
  </conditionalFormatting>
  <conditionalFormatting sqref="C298:C300">
    <cfRule type="duplicateValues" dxfId="8" priority="10"/>
  </conditionalFormatting>
  <conditionalFormatting sqref="C302:C303">
    <cfRule type="duplicateValues" dxfId="7" priority="11"/>
  </conditionalFormatting>
  <conditionalFormatting sqref="C305 C309">
    <cfRule type="duplicateValues" dxfId="6" priority="5"/>
  </conditionalFormatting>
  <conditionalFormatting sqref="C306:C308">
    <cfRule type="duplicateValues" dxfId="5" priority="4"/>
  </conditionalFormatting>
  <conditionalFormatting sqref="C313:C314 C310:C311">
    <cfRule type="duplicateValues" dxfId="4" priority="6"/>
  </conditionalFormatting>
  <conditionalFormatting sqref="C315">
    <cfRule type="duplicateValues" dxfId="3" priority="3"/>
  </conditionalFormatting>
  <conditionalFormatting sqref="C316:C317">
    <cfRule type="duplicateValues" dxfId="2" priority="7"/>
  </conditionalFormatting>
  <conditionalFormatting sqref="C319:C330">
    <cfRule type="duplicateValues" dxfId="1" priority="2"/>
  </conditionalFormatting>
  <conditionalFormatting sqref="C332">
    <cfRule type="duplicateValues" dxfId="0" priority="1"/>
  </conditionalFormatting>
  <hyperlinks>
    <hyperlink ref="AB71" r:id="rId1" display="angelova@qtermo.cz" xr:uid="{00000000-0004-0000-0000-000000000000}"/>
    <hyperlink ref="AB72" r:id="rId2" display="angelova@qtermo.cz" xr:uid="{00000000-0004-0000-0000-000001000000}"/>
    <hyperlink ref="AB23:AB30" r:id="rId3" display="angelova@qtermo.sk" xr:uid="{00000000-0004-0000-0000-000003000000}"/>
    <hyperlink ref="AB6" r:id="rId4" display="angelova@qtermo.sk" xr:uid="{00000000-0004-0000-0000-000007000000}"/>
    <hyperlink ref="AB7:AB8" r:id="rId5" display="angelova@qtermo.sk" xr:uid="{00000000-0004-0000-0000-000008000000}"/>
    <hyperlink ref="AB13" r:id="rId6" display="angelova@qtermo.sk" xr:uid="{00000000-0004-0000-0000-000009000000}"/>
    <hyperlink ref="AB14:AB15" r:id="rId7" display="angelova@qtermo.sk" xr:uid="{00000000-0004-0000-0000-00000A000000}"/>
    <hyperlink ref="AB10:AB11" r:id="rId8" display="angelova@qtermo.sk" xr:uid="{00000000-0004-0000-0000-00000B000000}"/>
    <hyperlink ref="AB17:AB18" r:id="rId9" display="angelova@qtermo.sk" xr:uid="{00000000-0004-0000-0000-00000C000000}"/>
    <hyperlink ref="AB19:AB21" r:id="rId10" display="angelova@qtermo.sk" xr:uid="{00000000-0004-0000-0000-00000D000000}"/>
    <hyperlink ref="AB76" r:id="rId11" display="angelova@qtermo.sk" xr:uid="{00000000-0004-0000-0000-00000F000000}"/>
    <hyperlink ref="AB33" r:id="rId12" display="angelova@qtermo.sk" xr:uid="{00000000-0004-0000-0000-000010000000}"/>
    <hyperlink ref="AB34:AB35" r:id="rId13" display="angelova@qtermo.sk" xr:uid="{00000000-0004-0000-0000-000011000000}"/>
    <hyperlink ref="AB36" r:id="rId14" display="angelova@qtermo.sk" xr:uid="{00000000-0004-0000-0000-000012000000}"/>
    <hyperlink ref="AB37" r:id="rId15" display="angelova@qtermo.sk" xr:uid="{00000000-0004-0000-0000-000013000000}"/>
    <hyperlink ref="AB48:AB49" r:id="rId16" display="angelova@qtermo.sk" xr:uid="{00000000-0004-0000-0000-000014000000}"/>
    <hyperlink ref="AB50:AB51" r:id="rId17" display="angelova@qtermo.sk" xr:uid="{00000000-0004-0000-0000-000015000000}"/>
    <hyperlink ref="AB68" r:id="rId18" display="angelova@qtermo.cz" xr:uid="{00000000-0004-0000-0000-000022000000}"/>
    <hyperlink ref="AB70" r:id="rId19" display="angelova@qtermo.cz" xr:uid="{00000000-0004-0000-0000-000023000000}"/>
    <hyperlink ref="AB69" r:id="rId20" display="angelova@qtermo.cz" xr:uid="{00000000-0004-0000-0000-000024000000}"/>
    <hyperlink ref="AB90" r:id="rId21" display="angelova@qtermo.cz" xr:uid="{1C4BA53A-2773-4646-A27B-B9AE11AF4C3B}"/>
    <hyperlink ref="AB91:AB92" r:id="rId22" display="angelova@qtermo.cz" xr:uid="{74E3807A-CE11-4461-9B05-ECB7C22C9E69}"/>
    <hyperlink ref="AB93" r:id="rId23" display="angelova@qtermo.cz" xr:uid="{2994F66B-9594-430E-946D-3BABD14C7356}"/>
    <hyperlink ref="AB96" r:id="rId24" display="angelova@qtermo.cz" xr:uid="{A1A239CB-7399-43CE-8936-BD47D8375CDA}"/>
    <hyperlink ref="AB94:AB95" r:id="rId25" display="angelova@qtermo.cz" xr:uid="{7913F936-79CE-4976-BFC1-6E66F15F7665}"/>
    <hyperlink ref="AB189" r:id="rId26" display="angelova@qtermo.cz" xr:uid="{1F6D6401-85BA-47FD-A8A2-7C354D8FB38C}"/>
    <hyperlink ref="AB190:AB191" r:id="rId27" display="angelova@qtermo.cz" xr:uid="{E4684DF9-61FC-417C-AC37-D3955636CD0C}"/>
    <hyperlink ref="AB196" r:id="rId28" display="angelova@qtermo.cz" xr:uid="{D29C0DDE-DE72-400A-B3BD-8C3879505966}"/>
    <hyperlink ref="AB197" r:id="rId29" display="angelova@qtermo.cz" xr:uid="{9A727735-C654-4640-909C-44992A96ED2B}"/>
    <hyperlink ref="AB198" r:id="rId30" display="angelova@qtermo.cz" xr:uid="{0F36233B-CA2C-418F-8186-F81DB60B2E67}"/>
    <hyperlink ref="AB202" r:id="rId31" display="angelova@qtermo.cz" xr:uid="{958ACCB1-43D9-4678-9476-B3B26D904EDE}"/>
    <hyperlink ref="AB203:AB204" r:id="rId32" display="angelova@qtermo.cz" xr:uid="{9693F835-06EF-4CFF-8434-B52D14DDDC53}"/>
    <hyperlink ref="AB205" r:id="rId33" display="angelova@qtermo.cz" xr:uid="{CDAFBF11-B38A-4B65-A0F4-855B55F13C40}"/>
    <hyperlink ref="AB206" r:id="rId34" display="angelova@qtermo.cz" xr:uid="{A8D755C7-29BA-419C-B2F9-E5B82652F92B}"/>
    <hyperlink ref="AB207" r:id="rId35" display="angelova@qtermo.cz" xr:uid="{E02BC5D3-7ABC-415C-BCD5-FACB249B4576}"/>
    <hyperlink ref="AB228:AB230" r:id="rId36" display="angelova@qtermo.cz" xr:uid="{CF8D5BD6-8568-45EB-B91E-8E4FC4264F5F}"/>
    <hyperlink ref="AB224:AB226" r:id="rId37" display="angelova@qtermo.cz" xr:uid="{6443A3F6-90BC-46CB-9C6E-F121FE2CF296}"/>
    <hyperlink ref="AB227" r:id="rId38" display="angelova@qtermo.cz" xr:uid="{70E866EA-6505-4A82-9FA1-928313D60B29}"/>
    <hyperlink ref="AB231" r:id="rId39" display="angelova@qtermo.cz" xr:uid="{3C24C600-4A61-4279-886A-51C40133D9C6}"/>
    <hyperlink ref="AB211" r:id="rId40" display="markova@qtermo.cz" xr:uid="{EDBFCF3D-8923-431A-91B0-5F364626F34A}"/>
    <hyperlink ref="AB212:AB214" r:id="rId41" display="markova@qtermo.cz" xr:uid="{EE3EC635-A5EA-4F4D-A220-5603701411BA}"/>
    <hyperlink ref="AB216" r:id="rId42" display="markova@qtermo.cz" xr:uid="{0635BE93-4D2B-461E-ADFF-E8D8E7F9393C}"/>
    <hyperlink ref="AB217:AB218" r:id="rId43" display="markova@qtermo.cz" xr:uid="{14ADC8F7-FE38-4656-B1D0-46F3B0BE2E11}"/>
    <hyperlink ref="AB220" r:id="rId44" display="markova@qtermo.cz" xr:uid="{5294367F-E3E5-4A97-93A6-4ECA0695FA83}"/>
    <hyperlink ref="AB221:AB222" r:id="rId45" display="markova@qtermo.cz" xr:uid="{B3929AE6-02BB-49CC-847F-542221A18275}"/>
    <hyperlink ref="AB256" r:id="rId46" display="angelova@qtermo.cz" xr:uid="{F3880542-B8A7-4F35-9829-979D40D467D0}"/>
    <hyperlink ref="AB257:AB258" r:id="rId47" display="angelova@qtermo.cz" xr:uid="{FF0A96D7-5677-43CE-BF98-98C5A83F5285}"/>
    <hyperlink ref="AB260" r:id="rId48" display="angelova@qtermo.cz" xr:uid="{C5028483-364B-40A0-B10E-620B063E3B49}"/>
    <hyperlink ref="AB261:AB262" r:id="rId49" display="angelova@qtermo.cz" xr:uid="{2BD43727-E129-474F-B825-AEB1FBE276B9}"/>
    <hyperlink ref="AB264" r:id="rId50" display="angelova@qtermo.cz" xr:uid="{8C0A7B32-1785-487A-8B3A-5E97A763A7D9}"/>
    <hyperlink ref="AB265:AB266" r:id="rId51" display="angelova@qtermo.cz" xr:uid="{36D8D2EC-5C3E-4790-94BD-94EEB6D0B6BF}"/>
    <hyperlink ref="AB268" r:id="rId52" display="angelova@qtermo.cz" xr:uid="{A9B64D1A-A2D9-48B9-9F57-6D50702B5387}"/>
    <hyperlink ref="AB269:AB270" r:id="rId53" display="angelova@qtermo.cz" xr:uid="{972659F3-F8EF-4E38-A5D7-AC0B793F8E64}"/>
    <hyperlink ref="AB286" r:id="rId54" display="angelova@qtermo.cz" xr:uid="{B0166C9F-F36E-4240-A28D-BF913B8F2F69}"/>
    <hyperlink ref="AB287" r:id="rId55" display="angelova@qtermo.cz" xr:uid="{D957E232-7674-4C45-93C8-081EFC450DFD}"/>
    <hyperlink ref="AB288" r:id="rId56" display="angelova@qtermo.cz" xr:uid="{844A72CC-5134-44A3-A000-62ADB7690BC6}"/>
    <hyperlink ref="AB291" r:id="rId57" display="angelova@qtermo.cz" xr:uid="{B21935EC-FEEA-4041-8068-75D75BF04B0F}"/>
    <hyperlink ref="AB336" r:id="rId58" display="angelova@qtermo.cz" xr:uid="{81A76D2C-DCEE-4588-97D7-02D56CD5E41C}"/>
    <hyperlink ref="AB337" r:id="rId59" display="angelova@qtermo.cz" xr:uid="{ABEAE746-57BF-4204-9338-8FE34F6D6727}"/>
    <hyperlink ref="AB340:AB341" r:id="rId60" display="angelova@qtermo.cz" xr:uid="{153F2346-6551-4358-8127-FA6206F84F14}"/>
    <hyperlink ref="AB346" r:id="rId61" display="angelova@qtermo.cz" xr:uid="{767D6231-2B73-4E07-8802-0BA80722C162}"/>
    <hyperlink ref="AB347:AB350" r:id="rId62" display="angelova@qtermo.cz" xr:uid="{5A1F02E4-B7AD-4851-99B8-CE9873FE3DE2}"/>
    <hyperlink ref="AB351" r:id="rId63" display="angelova@qtermo.cz" xr:uid="{B4E8EBA4-B9E2-49F5-8583-4376F80831A6}"/>
    <hyperlink ref="AB356" r:id="rId64" display="angelova@qtermo.cz" xr:uid="{6B53632C-95D9-44EB-938E-D390967070A9}"/>
    <hyperlink ref="AB352:AB355" r:id="rId65" display="angelova@qtermo.cz" xr:uid="{88C59F7F-4A9A-44F4-86F2-E1CD22392666}"/>
    <hyperlink ref="AB357:AB359" r:id="rId66" display="angelova@qtermo.cz" xr:uid="{51579711-5263-4B87-BE74-A0EC0FC20D74}"/>
    <hyperlink ref="AB361" r:id="rId67" display="angelova@qtermo.cz" xr:uid="{2FEFB5E0-BDF2-4FAB-B3AC-66470C5DF163}"/>
    <hyperlink ref="AB362:AB365" r:id="rId68" display="angelova@qtermo.cz" xr:uid="{162690B5-0A18-47EA-904B-BCB5183B8A43}"/>
    <hyperlink ref="AB366" r:id="rId69" display="angelova@qtermo.cz" xr:uid="{183E9C00-3AD1-4A03-9C77-D671C8400E78}"/>
    <hyperlink ref="AB367" r:id="rId70" display="angelova@qtermo.cz" xr:uid="{B6087B0C-3743-4186-9755-128506C3113E}"/>
    <hyperlink ref="AB368:AB369" r:id="rId71" display="angelova@qtermo.cz" xr:uid="{8A182D11-6D0C-4B60-B0B5-235917D7E490}"/>
    <hyperlink ref="AB371" r:id="rId72" display="angelova@qtermo.cz" xr:uid="{7DE03B81-3A4D-4A10-A663-794926DF5C1D}"/>
    <hyperlink ref="AB372:AB375" r:id="rId73" display="angelova@qtermo.cz" xr:uid="{CFED38D9-B92B-415C-BB1B-79CC68548851}"/>
    <hyperlink ref="AB376" r:id="rId74" display="angelova@qtermo.cz" xr:uid="{A91586F2-84AF-4F49-8848-43123D87C595}"/>
    <hyperlink ref="AB377" r:id="rId75" display="angelova@qtermo.cz" xr:uid="{CD2D5A86-CFFB-40EC-9E80-AED01AF7BBF1}"/>
    <hyperlink ref="AB378:AB379" r:id="rId76" display="angelova@qtermo.cz" xr:uid="{52BDBAE5-C941-4F4B-925F-8EFA233C2037}"/>
    <hyperlink ref="AB380" r:id="rId77" display="angelova@qtermo.cz" xr:uid="{88486364-99F3-46DD-A5C8-B45243AD4A91}"/>
    <hyperlink ref="AB381:AB384" r:id="rId78" display="angelova@qtermo.cz" xr:uid="{3B0CC10B-44D9-4A63-9212-EA406EE5BE2B}"/>
    <hyperlink ref="AB385" r:id="rId79" display="angelova@qtermo.cz" xr:uid="{5D9CB122-E678-4BDD-9560-F56B689DC7F6}"/>
    <hyperlink ref="AB386" r:id="rId80" display="angelova@qtermo.cz" xr:uid="{D15DF811-3D51-4850-B9A3-170D59EFF3FD}"/>
    <hyperlink ref="AB387:AB388" r:id="rId81" display="angelova@qtermo.cz" xr:uid="{7E5055D4-0FF4-483F-8F68-BE7E221E1584}"/>
    <hyperlink ref="AB87:AB88" r:id="rId82" display="markova@qtermo.cz" xr:uid="{CDF3FD39-16F7-4AEC-9DDE-82AD53EAB70C}"/>
    <hyperlink ref="C87" r:id="rId83" display="callto:3800035707496 31,5" xr:uid="{D9ED770E-3FA4-4EDE-9F41-637E77370CC6}"/>
    <hyperlink ref="C88" r:id="rId84" display="callto:3800035707502 42" xr:uid="{56E766E8-E61A-429D-81C1-44B17275EF1C}"/>
    <hyperlink ref="AB421:AB425" r:id="rId85" display="markova@qtermo.cz" xr:uid="{2D6EBF2F-2A80-4263-841A-280BDD7B8E7B}"/>
    <hyperlink ref="AB233" r:id="rId86" display="markova@qtermo.cz" xr:uid="{4C5EB578-AE1E-4598-8BAC-29DA2519E087}"/>
    <hyperlink ref="AB234:AB236" r:id="rId87" display="markova@qtermo.cz" xr:uid="{427BB5EA-A1CF-40BC-BBB9-B2EC2F5A0C60}"/>
    <hyperlink ref="AB163" r:id="rId88" display="markova@qtermo.cz" xr:uid="{16BBB4EA-E86C-4D26-8EA8-EEB86044F5B9}"/>
    <hyperlink ref="AB164" r:id="rId89" display="markova@qtermo.cz" xr:uid="{61FC8AA0-5551-471F-8159-6D34D5C86A6A}"/>
    <hyperlink ref="AB165:AB166" r:id="rId90" display="markova@qtermo.cz" xr:uid="{E22B3BA0-1041-4CF3-9DA6-961E8347521B}"/>
    <hyperlink ref="AB342" r:id="rId91" display="kanova@qtermo.cz" xr:uid="{F6018231-1480-40BD-AAAF-BA0CF60C8850}"/>
    <hyperlink ref="AB343:AB344" r:id="rId92" display="kanova@qtermo.cz" xr:uid="{861C5AC2-6A71-417D-93FA-86DFD5854118}"/>
    <hyperlink ref="AB405" r:id="rId93" display="kanova@qtermo.cz" xr:uid="{528958EE-5BB5-4D13-9430-BA3B184D275B}"/>
    <hyperlink ref="AB406:AB417" r:id="rId94" display="kanova@qtermo.cz" xr:uid="{7F4237BB-82AD-4096-A198-09114B31FCAB}"/>
    <hyperlink ref="AB428" r:id="rId95" display="angelova@qtermo.cz" xr:uid="{60684D8B-D698-4FE7-BEC2-A3DEDD95A347}"/>
    <hyperlink ref="AB429" r:id="rId96" display="angelova@qtermo.cz" xr:uid="{EE2D5C20-05A1-467E-876F-0518401FA6B8}"/>
    <hyperlink ref="AB444:AB447" r:id="rId97" display="angelova@qtermo.cz" xr:uid="{9753870F-03AC-40C2-BFDC-61FBB6DD47E1}"/>
    <hyperlink ref="AB434" r:id="rId98" display="angelova@qtermo.cz" xr:uid="{9546948E-4D16-4E01-A602-139E8ADFF7E6}"/>
    <hyperlink ref="AB436" r:id="rId99" display="angelova@qtermo.cz" xr:uid="{4D63CFED-322D-4973-A353-2465562A2E26}"/>
    <hyperlink ref="AB438" r:id="rId100" display="angelova@qtermo.cz" xr:uid="{2442D332-71F5-4D83-8E31-2DCBC2BCC984}"/>
    <hyperlink ref="AB435" r:id="rId101" display="angelova@qtermo.cz" xr:uid="{1B656FCE-B1F1-480E-8BFC-359DEA7983CE}"/>
    <hyperlink ref="AB437" r:id="rId102" display="angelova@qtermo.cz" xr:uid="{700C1465-9D6F-40B3-B9EE-ADED22AB893A}"/>
    <hyperlink ref="AB439" r:id="rId103" display="angelova@qtermo.cz" xr:uid="{320EA98F-9334-4E9A-B449-0DD751B5DEC7}"/>
    <hyperlink ref="AB441" r:id="rId104" display="angelova@qtermo.cz" xr:uid="{5437EDC0-F04C-4533-9410-F35DFDDD9E2B}"/>
    <hyperlink ref="AB442" r:id="rId105" display="angelova@qtermo.cz" xr:uid="{E7136F21-E192-4D67-9432-701D7A574AD4}"/>
    <hyperlink ref="AB444" r:id="rId106" display="angelova@qtermo.cz" xr:uid="{7123455B-9190-4BAF-9103-9C54F1A0122E}"/>
    <hyperlink ref="AB445" r:id="rId107" display="angelova@qtermo.cz" xr:uid="{6F1C9DC7-19C0-43BF-B817-D7106C8097E2}"/>
    <hyperlink ref="AB446" r:id="rId108" display="angelova@qtermo.cz" xr:uid="{2F11D141-984C-4CF6-B88D-AC8EC6CDAF73}"/>
    <hyperlink ref="AB447" r:id="rId109" display="angelova@qtermo.cz" xr:uid="{004C9F93-13EB-49C8-B6EA-FC92C2F4A9DC}"/>
    <hyperlink ref="AB448" r:id="rId110" display="angelova@qtermo.cz" xr:uid="{6DD5A928-AA2C-4F18-81AA-B9DB962126C0}"/>
    <hyperlink ref="AB450" r:id="rId111" display="angelova@qtermo.cz" xr:uid="{1AD5A36C-0B60-41BD-A7D3-29613C915640}"/>
    <hyperlink ref="AB430" r:id="rId112" display="angelova@qtermo.cz" xr:uid="{9294A01F-6D1E-4B0B-BDD4-106FFEE22997}"/>
    <hyperlink ref="AB431" r:id="rId113" display="angelova@qtermo.cz" xr:uid="{2D4DC54C-81EE-4673-9F3C-A45A02C8E670}"/>
    <hyperlink ref="AB178" r:id="rId114" xr:uid="{024F78AD-E227-4431-A446-0438412EBE80}"/>
    <hyperlink ref="AB185" r:id="rId115" xr:uid="{D2A24694-64FF-4C9F-9C76-A2A6E992B537}"/>
    <hyperlink ref="AB169" r:id="rId116" xr:uid="{15AB5D80-08A5-43AF-A733-AB060B42268B}"/>
    <hyperlink ref="AB140" r:id="rId117" display="markova@qtermo.cz" xr:uid="{A75CFFE1-E95D-446D-AF6A-3B084E99C89F}"/>
    <hyperlink ref="AB141" r:id="rId118" display="markova@qtermo.cz" xr:uid="{E9BAFFC7-D0EC-4EE7-A2F5-F575202B4909}"/>
    <hyperlink ref="AB144" r:id="rId119" display="markova@qtermo.cz" xr:uid="{CDFF62F1-D099-4903-B061-0985C550B746}"/>
    <hyperlink ref="AB147" r:id="rId120" display="markova@qtermo.cz" xr:uid="{DED53AFC-0289-4E91-A010-A50C69F06562}"/>
    <hyperlink ref="AB143" r:id="rId121" display="markova@qtermo.cz" xr:uid="{1B88F368-3333-4AB8-B58F-9835856F6950}"/>
    <hyperlink ref="AB146" r:id="rId122" display="markova@qtermo.cz" xr:uid="{6AAFB992-5E25-4610-8B83-8A20AB684380}"/>
    <hyperlink ref="AB76" r:id="rId123" display="angelova@qtermo.sk" xr:uid="{27AA79AB-3950-4E7C-AF5B-7E4C4FE05AAC}"/>
    <hyperlink ref="AB76" r:id="rId124" display="angelova@qtermo.sk" xr:uid="{D9B01B3B-6CE1-405C-9898-792060196BB3}"/>
    <hyperlink ref="AB24" r:id="rId125" display="angelova@qtermo.sk" xr:uid="{6D245723-336D-4B0E-9AD7-548D66882823}"/>
    <hyperlink ref="AB25" r:id="rId126" display="angelova@qtermo.sk" xr:uid="{AD090847-B770-42F6-9AB8-BF9FE6E84019}"/>
    <hyperlink ref="AB26" r:id="rId127" display="angelova@qtermo.sk" xr:uid="{1408BB78-571B-49B7-83B0-EDE0BF4CF843}"/>
    <hyperlink ref="AB27" r:id="rId128" display="angelova@qtermo.sk" xr:uid="{9623A0B0-C48F-4520-A1CC-DC92D27DA3EA}"/>
    <hyperlink ref="AB28" r:id="rId129" display="angelova@qtermo.sk" xr:uid="{51A1A9E6-18FA-46CF-B596-9413EB371E9C}"/>
    <hyperlink ref="AB29" r:id="rId130" display="angelova@qtermo.sk" xr:uid="{225AA83B-7B5B-4C44-A74E-2E60D7A36578}"/>
    <hyperlink ref="AB30" r:id="rId131" display="angelova@qtermo.sk" xr:uid="{244F031B-C7CD-45D4-90FE-E36EE501C78F}"/>
    <hyperlink ref="AB390" r:id="rId132" display="angelova@qtermo.cz" xr:uid="{0892D66B-64CC-46CE-96BE-2AE176007207}"/>
    <hyperlink ref="AB391:AB392" r:id="rId133" display="angelova@qtermo.cz" xr:uid="{57F4C405-687C-46F9-B662-9E31C29A57AA}"/>
    <hyperlink ref="AB400" r:id="rId134" display="angelova@qtermo.cz" xr:uid="{0C2CED39-0DD2-45C2-A1D1-67F9151FD888}"/>
    <hyperlink ref="AB401:AB403" r:id="rId135" display="angelova@qtermo.cz" xr:uid="{8B6C6B3B-060D-4D26-A6B2-B670B4BB183B}"/>
    <hyperlink ref="AB418:AB419" r:id="rId136" display="kanova@qtermo.cz" xr:uid="{38FE7868-8EA2-40C5-862A-06946700510D}"/>
    <hyperlink ref="AB170" r:id="rId137" xr:uid="{7923C675-00B1-49FB-9F31-8FEC81CBA183}"/>
    <hyperlink ref="AB171" r:id="rId138" xr:uid="{C9B48B25-3ED9-4D10-99E3-16D5F223809B}"/>
    <hyperlink ref="AB172" r:id="rId139" xr:uid="{63E9652A-D2BE-4E3A-B612-3D3BF999C448}"/>
    <hyperlink ref="AB157" r:id="rId140" display="markova@qtermo.cz" xr:uid="{42A8288A-4B12-4995-BE77-B36D8B8B1AB8}"/>
    <hyperlink ref="AB159" r:id="rId141" display="markova@qtermo.cz" xr:uid="{8D406871-AAD1-4D75-873B-E5BD7909FD09}"/>
    <hyperlink ref="AB160" r:id="rId142" display="markova@qtermo.cz" xr:uid="{3F16C473-F0A5-4FE6-89AE-B83497692FF0}"/>
    <hyperlink ref="AB133" r:id="rId143" display="markova@qtermo.cz" xr:uid="{CE09B72A-1379-41E7-8E87-556DB369FDFD}"/>
    <hyperlink ref="AB135:AB137" r:id="rId144" display="markova@qtermo.cz" xr:uid="{B7D43848-A3AA-4BFB-8A1B-EDA6EF6C49AA}"/>
    <hyperlink ref="AB289" r:id="rId145" display="angelova@qtermo.cz" xr:uid="{3C346702-A4B2-4D77-9104-29D92436FCFE}"/>
    <hyperlink ref="AB290" r:id="rId146" display="angelova@qtermo.cz" xr:uid="{7E3F6289-A5F7-4ACD-B2A8-2665FDAAEF83}"/>
    <hyperlink ref="AB150:AB151" r:id="rId147" display="markova@qtermo.cz" xr:uid="{5D8F7595-8141-4DDB-B3B8-74FFE6F98E4F}"/>
    <hyperlink ref="AB150" r:id="rId148" display="markova@qtermo.cz" xr:uid="{07634EC1-86CE-47EB-94BC-E30FCEDDBF57}"/>
    <hyperlink ref="AB151" r:id="rId149" display="markova@qtermo.cz" xr:uid="{7E598711-4788-4B68-BF15-B2D6FEB0CA6B}"/>
    <hyperlink ref="AB150:AB151" r:id="rId150" display="markova@qtermo.cz" xr:uid="{235F6A3D-5AE9-42A1-95FB-1801D62AED4A}"/>
    <hyperlink ref="AB152:AB153" r:id="rId151" display="markova@qtermo.cz" xr:uid="{B76B1E17-E79F-4CE2-A742-2EDAAF6D668A}"/>
    <hyperlink ref="AB153" r:id="rId152" display="markova@qtermo.cz" xr:uid="{8DE2744A-E3A9-431B-824D-EF86E52A0067}"/>
    <hyperlink ref="AB39:AB40" r:id="rId153" display="angelova@qtermo.sk" xr:uid="{B245A78E-10D9-476E-9132-5BAC062D0BE8}"/>
    <hyperlink ref="AB41:AB45" r:id="rId154" display="angelova@qtermo.sk" xr:uid="{1354F056-65F4-4BAA-897C-0B4E6836C30C}"/>
    <hyperlink ref="AB43:AB46" r:id="rId155" display="angelova@qtermo.sk" xr:uid="{FDC18904-C021-4578-B8F6-136E4D8C40DB}"/>
    <hyperlink ref="AB43:AB45" r:id="rId156" display="angelova@qtermo.sk" xr:uid="{1C7E6E60-596F-45E6-AB03-2C99578FAA21}"/>
    <hyperlink ref="AB73" r:id="rId157" display="angelova@qtermo.cz" xr:uid="{8703AC32-FAA9-4656-AADF-CB29911428F2}"/>
    <hyperlink ref="AB276" r:id="rId158" xr:uid="{EC6A1986-DFF7-44EC-A464-3FFDC6E8940F}"/>
    <hyperlink ref="AB277" r:id="rId159" xr:uid="{D96A0634-6C5C-47C5-B185-8847B040B1D3}"/>
    <hyperlink ref="C86" r:id="rId160" display="callto:3800035707489 29" xr:uid="{8B6BCE59-E5C9-456E-96D4-D69D22C724FA}"/>
    <hyperlink ref="AB86" r:id="rId161" display="markova@qtermo.cz" xr:uid="{C888C8EC-5B1E-4FB8-B1D8-C89E1D516F95}"/>
    <hyperlink ref="AB82" r:id="rId162" xr:uid="{B5C9D515-060C-40A0-9A67-6B7926024753}"/>
    <hyperlink ref="AB282:AB283" r:id="rId163" display="angelova@qtermo.cz" xr:uid="{4BEB7E0A-EAFF-4298-8C18-7D5D45320B23}"/>
    <hyperlink ref="AB98:AB116" r:id="rId164" display="markova@qtermo.cz" xr:uid="{7EEFD42A-5780-4C44-B981-955C31AF9B68}"/>
    <hyperlink ref="AB106:AB116" r:id="rId165" display="markova@qtermo.cz" xr:uid="{B9A98660-C430-4BEF-8D05-32C425AD16B0}"/>
    <hyperlink ref="AB112:AB116" r:id="rId166" display="markova@qtermo.cz" xr:uid="{62931778-5D6A-46F6-B46F-6BC157AFE0B1}"/>
    <hyperlink ref="AB108:AB116" r:id="rId167" display="markova@qtermo.cz" xr:uid="{963936EE-4E02-4413-92D9-648FD638A211}"/>
    <hyperlink ref="AB101" r:id="rId168" display="markova@qtermo.cz" xr:uid="{22353EAA-3DDB-4D2F-B16C-E9A2026B5BB9}"/>
    <hyperlink ref="AB102" r:id="rId169" display="markova@qtermo.cz" xr:uid="{B0743CE4-57DF-4332-B618-B8AC4D2EFC06}"/>
    <hyperlink ref="AB103" r:id="rId170" display="markova@qtermo.cz" xr:uid="{924DE9E4-9937-411B-97C4-587FD4AE774D}"/>
    <hyperlink ref="AB104" r:id="rId171" display="markova@qtermo.cz" xr:uid="{32D42D3B-B039-4F3F-A4BC-95B6989F56BC}"/>
    <hyperlink ref="AB109" r:id="rId172" display="markova@qtermo.cz" xr:uid="{360B1E76-841C-4648-A157-9BCE4E9158C5}"/>
    <hyperlink ref="AB116" r:id="rId173" display="markova@qtermo.cz" xr:uid="{CA3E4EAD-5C7C-4327-B581-56797A79A556}"/>
    <hyperlink ref="AB101:AB116" r:id="rId174" display="markova@qtermo.cz" xr:uid="{806CA365-A2A5-439B-9F20-5081D8D16A3A}"/>
    <hyperlink ref="AB110" r:id="rId175" display="markova@qtermo.cz" xr:uid="{76383CDB-A45E-41FA-88A4-3033F8BA8446}"/>
    <hyperlink ref="AB118" r:id="rId176" display="markova@qtermo.cz" xr:uid="{872E647C-4266-43DD-BF1B-B9095823EC50}"/>
    <hyperlink ref="AB119:AB131" r:id="rId177" display="markova@qtermo.cz" xr:uid="{6B192524-681C-4721-AA4B-19744D95A3A2}"/>
    <hyperlink ref="AB123:AB131" r:id="rId178" display="markova@qtermo.cz" xr:uid="{240A68FD-9654-4827-95D2-FBD7AEDBC85F}"/>
    <hyperlink ref="AB128:AB131" r:id="rId179" display="markova@qtermo.cz" xr:uid="{748835A4-1A34-4E77-B16C-9074FFF132AB}"/>
    <hyperlink ref="AB125:AB131" r:id="rId180" display="markova@qtermo.cz" xr:uid="{CB8AEF94-0E7B-46D5-8732-EEBC41B580E8}"/>
    <hyperlink ref="AB120:AB131" r:id="rId181" display="markova@qtermo.cz" xr:uid="{DE8EEB80-DC82-49CD-AE41-8F5FC1FB829A}"/>
    <hyperlink ref="AB121:AB131" r:id="rId182" display="markova@qtermo.cz" xr:uid="{4912177D-70B1-43DD-B3D2-BE48A8C8A521}"/>
    <hyperlink ref="AB126" r:id="rId183" display="markova@qtermo.cz" xr:uid="{5F8D6A8F-2766-49C9-BE2C-BB5D784D2B9B}"/>
    <hyperlink ref="AB237" r:id="rId184" display="markova@qtermo.cz" xr:uid="{009F3744-0F18-4C08-AD34-A52A6CC3BF18}"/>
    <hyperlink ref="AB78:AB79" r:id="rId185" display="angelova@qtermo.sk" xr:uid="{9722A333-B5FC-48A2-9656-BEFDC308C7E3}"/>
    <hyperlink ref="AB395:AB397" r:id="rId186" display="angelova@qtermo.cz" xr:uid="{84F38016-F0B8-4E8B-8DA5-F38655892E62}"/>
    <hyperlink ref="AB398" r:id="rId187" display="angelova@qtermo.cz" xr:uid="{950C6C7D-B7A4-4211-B2FA-AEB3E067A481}"/>
    <hyperlink ref="AB279" r:id="rId188" xr:uid="{B3DAA7F3-43F5-4C3C-98B5-C6AFD6F97AAA}"/>
    <hyperlink ref="AB280" r:id="rId189" xr:uid="{D7C134BE-605B-48E8-8519-D512A5F2B554}"/>
    <hyperlink ref="AB272" r:id="rId190" display="angelova@qtermo.cz" xr:uid="{4EE42859-A193-40F5-AA2D-BFACB6A8CA99}"/>
    <hyperlink ref="AB273:AB274" r:id="rId191" display="angelova@qtermo.cz" xr:uid="{BB538DF2-3341-471A-8FE5-D8787D93D2EF}"/>
    <hyperlink ref="AB394" r:id="rId192" display="angelova@qtermo.cz" xr:uid="{FD6119D4-818A-45F4-8F16-28D10765DED2}"/>
    <hyperlink ref="AB100" r:id="rId193" display="markova@qtermo.cz" xr:uid="{9E9A75C7-0CAF-45A0-8151-CD1815303E51}"/>
    <hyperlink ref="AB199" r:id="rId194" display="angelova@qtermo.cz" xr:uid="{CA2516D0-D4FB-4D23-A917-F641A83EC20C}"/>
    <hyperlink ref="AB200" r:id="rId195" display="angelova@qtermo.cz" xr:uid="{625DB6D7-0D0C-48E4-BA7D-7BA5936CC2C5}"/>
    <hyperlink ref="AB208" r:id="rId196" display="angelova@qtermo.cz" xr:uid="{2DC0BDFE-340F-4FC6-BC29-AA8CA896F35B}"/>
    <hyperlink ref="AB209" r:id="rId197" display="angelova@qtermo.cz" xr:uid="{AEB29AAB-C01B-461F-AE28-17D8FAF2739A}"/>
    <hyperlink ref="AB57" r:id="rId198" xr:uid="{3C353A10-8547-4369-9050-3B898E412E9A}"/>
    <hyperlink ref="AB58:AB59" r:id="rId199" display="vrablova@qtermo.cz" xr:uid="{A5CA631D-B7A0-43FC-BCED-FEDE6F8E4560}"/>
    <hyperlink ref="AB83" r:id="rId200" xr:uid="{E07337C7-8A59-454F-AFF2-9C434E2799D4}"/>
    <hyperlink ref="AB84" r:id="rId201" xr:uid="{82C8E741-FE24-47DF-B2CB-846682DD3A88}"/>
    <hyperlink ref="AB294" r:id="rId202" xr:uid="{2BE1E10C-EC70-455E-B59A-23758BD598B9}"/>
    <hyperlink ref="AB298" r:id="rId203" xr:uid="{3E003CFB-6DE1-4EFD-BD40-440A2DA186DA}"/>
    <hyperlink ref="AB299" r:id="rId204" xr:uid="{E676B500-BD18-4640-B862-1E9EC5940231}"/>
    <hyperlink ref="AB302" r:id="rId205" xr:uid="{30CC191E-81E1-468B-B58D-511603020850}"/>
    <hyperlink ref="AB295" r:id="rId206" xr:uid="{A2AC622A-BFF5-4D83-BA79-AC6A82735C79}"/>
    <hyperlink ref="AB296" r:id="rId207" xr:uid="{52D20E95-BEAB-4DF2-85BF-73754DB05C64}"/>
    <hyperlink ref="AB300" r:id="rId208" xr:uid="{77AEEDCC-C002-43D0-9D5E-17E406132102}"/>
    <hyperlink ref="AB305" r:id="rId209" xr:uid="{602741CF-4CCC-4FDB-88DE-D6327B2724DC}"/>
    <hyperlink ref="AB306" r:id="rId210" xr:uid="{7F171207-CAE7-4534-B363-F28D77B20BF9}"/>
    <hyperlink ref="AB307" r:id="rId211" xr:uid="{50C341D2-F011-4067-865C-8E7A72366413}"/>
    <hyperlink ref="AB308" r:id="rId212" xr:uid="{CC828AA6-B322-446D-939B-529D0E447EA3}"/>
    <hyperlink ref="AB309" r:id="rId213" xr:uid="{31959856-2C93-49E3-AD02-F2555A42B325}"/>
    <hyperlink ref="AB310" r:id="rId214" xr:uid="{557F657E-33C3-45E2-9100-9BA3666A6753}"/>
    <hyperlink ref="AB313" r:id="rId215" xr:uid="{5656CE18-BD82-4370-AA03-1C56B697D957}"/>
    <hyperlink ref="AB314" r:id="rId216" xr:uid="{7B91E9D1-FE17-4E2D-9362-404A1FDB8D5D}"/>
    <hyperlink ref="AB315" r:id="rId217" xr:uid="{10778957-3182-4E43-9736-5D9FA0CEC735}"/>
    <hyperlink ref="AB316" r:id="rId218" xr:uid="{DE6F7767-EFCC-4797-A362-4C22DA3AEAD8}"/>
    <hyperlink ref="AB319" r:id="rId219" xr:uid="{A8019E3C-B5FC-4C80-BDC5-8C88722AE942}"/>
    <hyperlink ref="AB320" r:id="rId220" xr:uid="{0758E1AC-F42B-4813-B440-B98FA2B686CD}"/>
    <hyperlink ref="AB332" r:id="rId221" xr:uid="{B2D346E3-16E4-46DC-94C7-9C3B05E5D818}"/>
    <hyperlink ref="AB323" r:id="rId222" xr:uid="{A3DC6BC5-0B4D-4343-999C-37738A544042}"/>
    <hyperlink ref="AB311" r:id="rId223" xr:uid="{C9A99A2C-5908-45C4-BC8D-405508373ADB}"/>
    <hyperlink ref="AB317" r:id="rId224" xr:uid="{BE8DD41B-88AE-49E5-B224-E2A51E1482F7}"/>
    <hyperlink ref="AB321" r:id="rId225" xr:uid="{93CAE31F-827B-4759-886A-7FC2C1AC2867}"/>
    <hyperlink ref="AB322" r:id="rId226" xr:uid="{F81A3853-35AC-4429-B5D9-59755FB949B1}"/>
    <hyperlink ref="AB324" r:id="rId227" xr:uid="{0A316805-D3E8-485F-80CD-E6EB70772163}"/>
    <hyperlink ref="AB325" r:id="rId228" xr:uid="{C3B08EAD-DAD3-4AFE-99D8-668A1C981187}"/>
    <hyperlink ref="AB326" r:id="rId229" xr:uid="{9BC73E6C-FDAE-42E8-95C3-BD25E6E3A545}"/>
    <hyperlink ref="AB327" r:id="rId230" xr:uid="{AC0145FD-E553-4DCC-93B5-84A5F3113806}"/>
    <hyperlink ref="AB328" r:id="rId231" xr:uid="{5DE0809B-91F0-4125-971C-61511DC2442C}"/>
    <hyperlink ref="AB329" r:id="rId232" xr:uid="{336BC113-6AA6-4886-815B-B25BE7CE7FCD}"/>
    <hyperlink ref="AB330" r:id="rId233" xr:uid="{88623C4B-FBD2-4B07-8233-C2509AD67DAC}"/>
    <hyperlink ref="AB66" r:id="rId234" display="angelova@qtermo.cz" xr:uid="{E021ED91-E65C-4C26-B953-35CA8FDE9CC2}"/>
    <hyperlink ref="AB61:AB65" r:id="rId235" display="angelova@qtermo.cz" xr:uid="{9F5E740B-1681-4AD0-9204-A7C30831A989}"/>
    <hyperlink ref="AB156" r:id="rId236" display="markova@qtermo.cz" xr:uid="{A2AC69DA-216B-4585-89BD-A3BEB409272E}"/>
    <hyperlink ref="AB338" r:id="rId237" display="angelova@qtermo.cz" xr:uid="{326C1567-57B7-407E-8211-781C1A97D50E}"/>
    <hyperlink ref="AB339" r:id="rId238" display="angelova@qtermo.cz" xr:uid="{976A2CAF-0F07-4C17-9DA1-9B0712C93038}"/>
  </hyperlinks>
  <pageMargins left="0.7" right="0.7" top="0.75" bottom="0.75" header="0.3" footer="0.3"/>
  <pageSetup paperSize="9" scale="58" orientation="portrait" r:id="rId239"/>
  <rowBreaks count="7" manualBreakCount="7">
    <brk id="79" max="27" man="1"/>
    <brk id="147" max="27" man="1"/>
    <brk id="160" max="27" man="1"/>
    <brk id="237" max="27" man="1"/>
    <brk id="332" max="27" man="1"/>
    <brk id="398" max="27" man="1"/>
    <brk id="451" max="27" man="1"/>
  </rowBreaks>
  <colBreaks count="2" manualBreakCount="2">
    <brk id="5" max="470" man="1"/>
    <brk id="8" max="1048575" man="1"/>
  </colBreaks>
  <drawing r:id="rId2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3486-AF93-4F2C-9C80-AA3406F6EEE0}">
  <dimension ref="A1:H46"/>
  <sheetViews>
    <sheetView workbookViewId="0">
      <selection activeCell="M27" sqref="M27"/>
    </sheetView>
  </sheetViews>
  <sheetFormatPr defaultRowHeight="14.4" x14ac:dyDescent="0.3"/>
  <cols>
    <col min="1" max="1" width="42.88671875" customWidth="1"/>
    <col min="4" max="4" width="32.88671875" customWidth="1"/>
    <col min="5" max="5" width="10.44140625" bestFit="1" customWidth="1"/>
    <col min="7" max="7" width="35.88671875" customWidth="1"/>
  </cols>
  <sheetData>
    <row r="1" spans="1:5" ht="15.6" x14ac:dyDescent="0.3">
      <c r="A1" s="892" t="s">
        <v>482</v>
      </c>
    </row>
    <row r="2" spans="1:5" ht="15" thickBot="1" x14ac:dyDescent="0.35">
      <c r="D2" s="729" t="s">
        <v>434</v>
      </c>
    </row>
    <row r="3" spans="1:5" x14ac:dyDescent="0.3">
      <c r="A3" s="38" t="s">
        <v>435</v>
      </c>
      <c r="B3" s="1">
        <v>100062</v>
      </c>
      <c r="D3" s="684" t="s">
        <v>337</v>
      </c>
      <c r="E3" s="730">
        <v>100199</v>
      </c>
    </row>
    <row r="4" spans="1:5" x14ac:dyDescent="0.3">
      <c r="A4" s="2" t="s">
        <v>437</v>
      </c>
      <c r="B4" s="17">
        <v>100023</v>
      </c>
      <c r="D4" s="669" t="s">
        <v>338</v>
      </c>
      <c r="E4" s="731">
        <v>100210</v>
      </c>
    </row>
    <row r="5" spans="1:5" x14ac:dyDescent="0.3">
      <c r="A5" s="2" t="s">
        <v>436</v>
      </c>
      <c r="B5" s="17">
        <v>100024</v>
      </c>
      <c r="D5" s="669" t="s">
        <v>339</v>
      </c>
      <c r="E5" s="731">
        <v>100309</v>
      </c>
    </row>
    <row r="6" spans="1:5" x14ac:dyDescent="0.3">
      <c r="A6" s="2" t="s">
        <v>438</v>
      </c>
      <c r="B6" s="17">
        <v>100025</v>
      </c>
      <c r="D6" s="669" t="s">
        <v>340</v>
      </c>
      <c r="E6" s="731">
        <v>100310</v>
      </c>
    </row>
    <row r="7" spans="1:5" x14ac:dyDescent="0.3">
      <c r="A7" s="2" t="s">
        <v>439</v>
      </c>
      <c r="B7" s="17">
        <v>100026</v>
      </c>
      <c r="D7" s="669" t="s">
        <v>341</v>
      </c>
      <c r="E7" s="731">
        <v>100314</v>
      </c>
    </row>
    <row r="8" spans="1:5" x14ac:dyDescent="0.3">
      <c r="A8" s="2" t="s">
        <v>440</v>
      </c>
      <c r="B8" s="17">
        <v>100027</v>
      </c>
      <c r="D8" s="669" t="s">
        <v>342</v>
      </c>
      <c r="E8" s="731">
        <v>100315</v>
      </c>
    </row>
    <row r="9" spans="1:5" ht="15" thickBot="1" x14ac:dyDescent="0.35">
      <c r="A9" s="31" t="s">
        <v>441</v>
      </c>
      <c r="B9" s="66">
        <v>100028</v>
      </c>
      <c r="D9" s="728" t="s">
        <v>343</v>
      </c>
      <c r="E9" s="732">
        <v>100331</v>
      </c>
    </row>
    <row r="11" spans="1:5" ht="15" thickBot="1" x14ac:dyDescent="0.35">
      <c r="D11" s="729" t="s">
        <v>434</v>
      </c>
    </row>
    <row r="12" spans="1:5" x14ac:dyDescent="0.3">
      <c r="A12" s="38" t="s">
        <v>40</v>
      </c>
      <c r="B12" s="1">
        <v>100033</v>
      </c>
      <c r="D12" s="684" t="s">
        <v>424</v>
      </c>
      <c r="E12" s="718">
        <v>100332</v>
      </c>
    </row>
    <row r="13" spans="1:5" x14ac:dyDescent="0.3">
      <c r="A13" s="2" t="s">
        <v>41</v>
      </c>
      <c r="B13" s="17">
        <v>100034</v>
      </c>
      <c r="D13" s="669" t="s">
        <v>425</v>
      </c>
      <c r="E13" s="670">
        <v>100333</v>
      </c>
    </row>
    <row r="14" spans="1:5" x14ac:dyDescent="0.3">
      <c r="A14" s="2" t="s">
        <v>42</v>
      </c>
      <c r="B14" s="17">
        <v>100035</v>
      </c>
      <c r="D14" s="669" t="s">
        <v>426</v>
      </c>
      <c r="E14" s="670">
        <v>100498</v>
      </c>
    </row>
    <row r="15" spans="1:5" x14ac:dyDescent="0.3">
      <c r="A15" s="2" t="s">
        <v>43</v>
      </c>
      <c r="B15" s="17">
        <v>100036</v>
      </c>
      <c r="D15" s="669" t="s">
        <v>427</v>
      </c>
      <c r="E15" s="670">
        <v>100499</v>
      </c>
    </row>
    <row r="16" spans="1:5" x14ac:dyDescent="0.3">
      <c r="A16" s="541" t="s">
        <v>315</v>
      </c>
      <c r="B16" s="12">
        <v>100037</v>
      </c>
      <c r="D16" s="719" t="s">
        <v>428</v>
      </c>
      <c r="E16" s="670">
        <v>100506</v>
      </c>
    </row>
    <row r="17" spans="1:8" x14ac:dyDescent="0.3">
      <c r="A17" s="541" t="s">
        <v>316</v>
      </c>
      <c r="B17" s="12">
        <v>100038</v>
      </c>
      <c r="D17" s="719" t="s">
        <v>429</v>
      </c>
      <c r="E17" s="670">
        <v>100507</v>
      </c>
    </row>
    <row r="18" spans="1:8" x14ac:dyDescent="0.3">
      <c r="A18" s="541" t="s">
        <v>317</v>
      </c>
      <c r="B18" s="12">
        <v>100039</v>
      </c>
      <c r="D18" s="719" t="s">
        <v>430</v>
      </c>
      <c r="E18" s="670">
        <v>100508</v>
      </c>
    </row>
    <row r="19" spans="1:8" ht="15" thickBot="1" x14ac:dyDescent="0.35">
      <c r="A19" s="626" t="s">
        <v>318</v>
      </c>
      <c r="B19" s="32">
        <v>100040</v>
      </c>
      <c r="D19" s="711" t="s">
        <v>431</v>
      </c>
      <c r="E19" s="720">
        <v>100509</v>
      </c>
    </row>
    <row r="20" spans="1:8" x14ac:dyDescent="0.3">
      <c r="A20" s="84"/>
      <c r="B20" s="289"/>
      <c r="D20" s="685"/>
      <c r="E20" s="893"/>
    </row>
    <row r="21" spans="1:8" ht="15" thickBot="1" x14ac:dyDescent="0.35">
      <c r="D21" s="729" t="s">
        <v>434</v>
      </c>
    </row>
    <row r="22" spans="1:8" x14ac:dyDescent="0.3">
      <c r="A22" s="38" t="s">
        <v>483</v>
      </c>
      <c r="B22" s="1">
        <v>100988</v>
      </c>
      <c r="D22" s="894" t="s">
        <v>430</v>
      </c>
      <c r="E22" s="718">
        <v>100508</v>
      </c>
    </row>
    <row r="23" spans="1:8" ht="15" thickBot="1" x14ac:dyDescent="0.35">
      <c r="A23" s="31" t="s">
        <v>484</v>
      </c>
      <c r="B23" s="66">
        <v>100989</v>
      </c>
      <c r="D23" s="711" t="s">
        <v>431</v>
      </c>
      <c r="E23" s="720">
        <v>100509</v>
      </c>
    </row>
    <row r="25" spans="1:8" x14ac:dyDescent="0.3">
      <c r="A25" s="895" t="s">
        <v>485</v>
      </c>
      <c r="B25" s="895"/>
      <c r="C25" s="895"/>
      <c r="D25" s="895" t="s">
        <v>486</v>
      </c>
      <c r="E25" s="895"/>
      <c r="F25" s="895"/>
      <c r="G25" s="895" t="s">
        <v>487</v>
      </c>
      <c r="H25" s="895"/>
    </row>
    <row r="26" spans="1:8" ht="15" thickBot="1" x14ac:dyDescent="0.35">
      <c r="D26" s="729" t="s">
        <v>434</v>
      </c>
      <c r="G26" s="729" t="s">
        <v>434</v>
      </c>
    </row>
    <row r="27" spans="1:8" ht="15" thickBot="1" x14ac:dyDescent="0.35">
      <c r="A27" s="38" t="s">
        <v>349</v>
      </c>
      <c r="B27" s="59">
        <v>150002</v>
      </c>
      <c r="D27" s="754" t="s">
        <v>306</v>
      </c>
      <c r="E27" s="39">
        <v>100145</v>
      </c>
    </row>
    <row r="28" spans="1:8" x14ac:dyDescent="0.3">
      <c r="A28" s="2" t="s">
        <v>350</v>
      </c>
      <c r="B28" s="16">
        <v>150003</v>
      </c>
      <c r="D28" s="541" t="s">
        <v>409</v>
      </c>
      <c r="E28" s="3">
        <v>500702</v>
      </c>
      <c r="G28" s="687" t="s">
        <v>456</v>
      </c>
      <c r="H28" s="896">
        <v>500600</v>
      </c>
    </row>
    <row r="29" spans="1:8" x14ac:dyDescent="0.3">
      <c r="A29" s="2" t="s">
        <v>351</v>
      </c>
      <c r="B29" s="16">
        <v>150004</v>
      </c>
      <c r="D29" s="541" t="s">
        <v>410</v>
      </c>
      <c r="E29" s="3">
        <v>500703</v>
      </c>
      <c r="G29" s="788" t="s">
        <v>458</v>
      </c>
      <c r="H29" s="897">
        <v>500601</v>
      </c>
    </row>
    <row r="30" spans="1:8" x14ac:dyDescent="0.3">
      <c r="A30" s="2" t="s">
        <v>352</v>
      </c>
      <c r="B30" s="16">
        <v>150005</v>
      </c>
      <c r="D30" s="541" t="s">
        <v>411</v>
      </c>
      <c r="E30" s="3">
        <v>500704</v>
      </c>
      <c r="G30" s="788" t="s">
        <v>459</v>
      </c>
      <c r="H30" s="897">
        <v>500602</v>
      </c>
    </row>
    <row r="31" spans="1:8" x14ac:dyDescent="0.3">
      <c r="A31" s="2" t="s">
        <v>353</v>
      </c>
      <c r="B31" s="16">
        <v>150006</v>
      </c>
      <c r="D31" s="541" t="s">
        <v>412</v>
      </c>
      <c r="E31" s="3">
        <v>500705</v>
      </c>
      <c r="G31" s="788" t="s">
        <v>460</v>
      </c>
      <c r="H31" s="897">
        <v>500603</v>
      </c>
    </row>
    <row r="32" spans="1:8" ht="15" thickBot="1" x14ac:dyDescent="0.35">
      <c r="A32" s="31" t="s">
        <v>354</v>
      </c>
      <c r="B32" s="898">
        <v>150007</v>
      </c>
      <c r="D32" s="626" t="s">
        <v>413</v>
      </c>
      <c r="E32" s="52">
        <v>500706</v>
      </c>
      <c r="G32" s="699" t="s">
        <v>461</v>
      </c>
      <c r="H32" s="899">
        <v>500604</v>
      </c>
    </row>
    <row r="33" spans="1:8" ht="15" thickBot="1" x14ac:dyDescent="0.35">
      <c r="A33" s="900"/>
      <c r="B33" s="900"/>
      <c r="D33" s="729" t="s">
        <v>434</v>
      </c>
      <c r="E33" s="444"/>
      <c r="G33" s="729" t="s">
        <v>434</v>
      </c>
    </row>
    <row r="34" spans="1:8" ht="15" thickBot="1" x14ac:dyDescent="0.35">
      <c r="A34" s="2" t="s">
        <v>355</v>
      </c>
      <c r="B34" s="16">
        <v>150012</v>
      </c>
      <c r="D34" s="754" t="s">
        <v>168</v>
      </c>
      <c r="E34" s="367">
        <v>100577</v>
      </c>
    </row>
    <row r="35" spans="1:8" x14ac:dyDescent="0.3">
      <c r="A35" s="2" t="s">
        <v>356</v>
      </c>
      <c r="B35" s="16">
        <v>150013</v>
      </c>
      <c r="D35" s="541" t="s">
        <v>414</v>
      </c>
      <c r="E35" s="234">
        <v>500712</v>
      </c>
      <c r="G35" s="687" t="s">
        <v>462</v>
      </c>
      <c r="H35" s="896">
        <v>500605</v>
      </c>
    </row>
    <row r="36" spans="1:8" x14ac:dyDescent="0.3">
      <c r="A36" s="2" t="s">
        <v>357</v>
      </c>
      <c r="B36" s="16">
        <v>150014</v>
      </c>
      <c r="D36" s="541" t="s">
        <v>415</v>
      </c>
      <c r="E36" s="234">
        <v>500713</v>
      </c>
      <c r="G36" s="788" t="s">
        <v>463</v>
      </c>
      <c r="H36" s="897">
        <v>500606</v>
      </c>
    </row>
    <row r="37" spans="1:8" x14ac:dyDescent="0.3">
      <c r="A37" s="2" t="s">
        <v>358</v>
      </c>
      <c r="B37" s="16">
        <v>150015</v>
      </c>
      <c r="D37" s="541" t="s">
        <v>416</v>
      </c>
      <c r="E37" s="234">
        <v>500714</v>
      </c>
      <c r="G37" s="788" t="s">
        <v>464</v>
      </c>
      <c r="H37" s="897">
        <v>500607</v>
      </c>
    </row>
    <row r="38" spans="1:8" x14ac:dyDescent="0.3">
      <c r="A38" s="2" t="s">
        <v>359</v>
      </c>
      <c r="B38" s="16">
        <v>150016</v>
      </c>
      <c r="D38" s="541" t="s">
        <v>417</v>
      </c>
      <c r="E38" s="234">
        <v>500715</v>
      </c>
      <c r="G38" s="788" t="s">
        <v>465</v>
      </c>
      <c r="H38" s="897">
        <v>500608</v>
      </c>
    </row>
    <row r="39" spans="1:8" ht="15" thickBot="1" x14ac:dyDescent="0.35">
      <c r="A39" s="2" t="s">
        <v>360</v>
      </c>
      <c r="B39" s="16">
        <v>150017</v>
      </c>
      <c r="D39" s="626" t="s">
        <v>418</v>
      </c>
      <c r="E39" s="373">
        <v>500716</v>
      </c>
      <c r="G39" s="699" t="s">
        <v>466</v>
      </c>
      <c r="H39" s="899">
        <v>500615</v>
      </c>
    </row>
    <row r="40" spans="1:8" ht="15" thickBot="1" x14ac:dyDescent="0.35">
      <c r="A40" s="900"/>
      <c r="B40" s="901"/>
      <c r="D40" s="729" t="s">
        <v>434</v>
      </c>
      <c r="E40" s="902"/>
      <c r="G40" s="729" t="s">
        <v>434</v>
      </c>
    </row>
    <row r="41" spans="1:8" ht="15" thickBot="1" x14ac:dyDescent="0.35">
      <c r="A41" s="38" t="s">
        <v>361</v>
      </c>
      <c r="B41" s="59">
        <v>150022</v>
      </c>
      <c r="D41" s="754" t="s">
        <v>169</v>
      </c>
      <c r="E41" s="367">
        <v>100586</v>
      </c>
    </row>
    <row r="42" spans="1:8" x14ac:dyDescent="0.3">
      <c r="A42" s="2" t="s">
        <v>362</v>
      </c>
      <c r="B42" s="16">
        <v>150023</v>
      </c>
      <c r="D42" s="541" t="s">
        <v>419</v>
      </c>
      <c r="E42" s="234">
        <v>500722</v>
      </c>
      <c r="G42" s="687" t="s">
        <v>467</v>
      </c>
      <c r="H42" s="896">
        <v>500616</v>
      </c>
    </row>
    <row r="43" spans="1:8" x14ac:dyDescent="0.3">
      <c r="A43" s="2" t="s">
        <v>363</v>
      </c>
      <c r="B43" s="16">
        <v>150024</v>
      </c>
      <c r="D43" s="541" t="s">
        <v>420</v>
      </c>
      <c r="E43" s="234">
        <v>500723</v>
      </c>
      <c r="G43" s="774" t="s">
        <v>468</v>
      </c>
      <c r="H43" s="903">
        <v>500609</v>
      </c>
    </row>
    <row r="44" spans="1:8" x14ac:dyDescent="0.3">
      <c r="A44" s="2" t="s">
        <v>364</v>
      </c>
      <c r="B44" s="16">
        <v>150025</v>
      </c>
      <c r="D44" s="541" t="s">
        <v>421</v>
      </c>
      <c r="E44" s="234">
        <v>500724</v>
      </c>
      <c r="G44" s="788" t="s">
        <v>469</v>
      </c>
      <c r="H44" s="897">
        <v>500610</v>
      </c>
    </row>
    <row r="45" spans="1:8" x14ac:dyDescent="0.3">
      <c r="A45" s="2" t="s">
        <v>365</v>
      </c>
      <c r="B45" s="16">
        <v>150026</v>
      </c>
      <c r="D45" s="541" t="s">
        <v>422</v>
      </c>
      <c r="E45" s="234">
        <v>500725</v>
      </c>
      <c r="G45" s="788" t="s">
        <v>470</v>
      </c>
      <c r="H45" s="897">
        <v>500611</v>
      </c>
    </row>
    <row r="46" spans="1:8" ht="15" thickBot="1" x14ac:dyDescent="0.35">
      <c r="A46" s="31" t="s">
        <v>366</v>
      </c>
      <c r="B46" s="898">
        <v>150027</v>
      </c>
      <c r="D46" s="626" t="s">
        <v>423</v>
      </c>
      <c r="E46" s="373">
        <v>500726</v>
      </c>
      <c r="G46" s="699" t="s">
        <v>471</v>
      </c>
      <c r="H46" s="899">
        <v>500612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IMPORT 01.09.2026</vt:lpstr>
      <vt:lpstr>alternatívy</vt:lpstr>
      <vt:lpstr>'IMPORT 01.09.2026'!Oblasť_tlače</vt:lpstr>
    </vt:vector>
  </TitlesOfParts>
  <Company>Q - termo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Cenník SK / CZ</dc:title>
  <dc:creator>PC</dc:creator>
  <cp:lastModifiedBy>Lenka Vráblová</cp:lastModifiedBy>
  <cp:lastPrinted>2025-07-21T12:08:46Z</cp:lastPrinted>
  <dcterms:created xsi:type="dcterms:W3CDTF">2019-04-15T12:51:14Z</dcterms:created>
  <dcterms:modified xsi:type="dcterms:W3CDTF">2026-09-08T08:11:01Z</dcterms:modified>
  <cp:category>Cenník</cp:category>
</cp:coreProperties>
</file>